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ONSOLIDADO CNM" sheetId="1" r:id="rId1"/>
  </sheets>
  <externalReferences>
    <externalReference r:id="rId4"/>
  </externalReferences>
  <definedNames>
    <definedName name="_xlnm.Print_Area" localSheetId="0">'CONSOLIDADO CNM'!$A$1:$O$43</definedName>
  </definedNames>
  <calcPr fullCalcOnLoad="1"/>
</workbook>
</file>

<file path=xl/sharedStrings.xml><?xml version="1.0" encoding="utf-8"?>
<sst xmlns="http://schemas.openxmlformats.org/spreadsheetml/2006/main" count="67" uniqueCount="63">
  <si>
    <t>CENTRO NACIONAL DE LA MUSICA</t>
  </si>
  <si>
    <t>INFORME DE EJECUCION DEL PRESUPUESTO DE "INGRESOS"</t>
  </si>
  <si>
    <t>PERIODO: Al 31 de Marzo 2020</t>
  </si>
  <si>
    <t>PRESUPUESTO</t>
  </si>
  <si>
    <t>INGRESOS REALES</t>
  </si>
  <si>
    <t>CODIGO</t>
  </si>
  <si>
    <t>CLASIFICACION ECONOMICA</t>
  </si>
  <si>
    <t>ORDINARIO</t>
  </si>
  <si>
    <t xml:space="preserve">Presupuestos Extraordinarios </t>
  </si>
  <si>
    <t>SUBEJECUCIÓN</t>
  </si>
  <si>
    <t>EXTRAORDINARIO</t>
  </si>
  <si>
    <t>MODIFICACION
EXTERNA  Nº1</t>
  </si>
  <si>
    <t>TOTAL PRESUPUESTO  PROYECTADO</t>
  </si>
  <si>
    <t xml:space="preserve">ACUMULADO </t>
  </si>
  <si>
    <t xml:space="preserve">ESTE TRIMESTRE </t>
  </si>
  <si>
    <t>TOTAL</t>
  </si>
  <si>
    <t>DIFERENCIA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</si>
  <si>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</si>
  <si>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</si>
  <si>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</si>
  <si>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</si>
  <si>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</si>
  <si>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</si>
  <si>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1.3.1.2.09.00.0.0.000</t>
  </si>
  <si>
    <t>Venta De Otros Bienes</t>
  </si>
  <si>
    <t>1.3.1.2.04.01.0.0.000</t>
  </si>
  <si>
    <t>Alquiler de edificios e instalaciones</t>
  </si>
  <si>
    <t>1.3.1.2.09.04.0.0.000</t>
  </si>
  <si>
    <t>Servicios Culturales y Recreativos</t>
  </si>
  <si>
    <t>1.3.1.3.00.00.0.0.000</t>
  </si>
  <si>
    <t>Derechos Administrativos</t>
  </si>
  <si>
    <t>Derechos Administrativos a otros</t>
  </si>
  <si>
    <t>1.3.1.3.02.00.0.0.000</t>
  </si>
  <si>
    <t>Servicios Públicos</t>
  </si>
  <si>
    <t>1.3.1.3.02.02.0.0.000</t>
  </si>
  <si>
    <t>Derechos Administrativos  a los Servicios de Educ.</t>
  </si>
  <si>
    <t xml:space="preserve"> </t>
  </si>
  <si>
    <t>1.3.9.0.00.00.0.0.000</t>
  </si>
  <si>
    <t>Otros Ingresos No Tributarios</t>
  </si>
  <si>
    <t>1.3.9.1.00.00.0.0.000</t>
  </si>
  <si>
    <t>Reintegros En Efectivos</t>
  </si>
  <si>
    <t>1.3.9.9.00.00.0.0.000</t>
  </si>
  <si>
    <t>Ingresos Varios No Especificos</t>
  </si>
  <si>
    <t>1.4.0.0.00.00.0.0.000</t>
  </si>
  <si>
    <t>Transferencias Corrientes</t>
  </si>
  <si>
    <t>1.4.1.0.00.00.0.0.000</t>
  </si>
  <si>
    <t>Transferencias Corrientes del Sector Público</t>
  </si>
  <si>
    <t>1.4.1.1.00.00.0.0.000</t>
  </si>
  <si>
    <t>Transferencias Corrientes del Gobierno Central</t>
  </si>
  <si>
    <t>1.4.1.2.00.00.0.0.000</t>
  </si>
  <si>
    <t xml:space="preserve">Transferencias Corrientes  De Organos Desconcentrados </t>
  </si>
  <si>
    <t>Impuestos a expectáculos Públicos Teatro Nacional</t>
  </si>
  <si>
    <t>2.4.0.0.00.00.0.0.000</t>
  </si>
  <si>
    <t>TRANSFERENCIAS DE CAPITAL</t>
  </si>
  <si>
    <t>2.4.1.0.00.00.0.0.000</t>
  </si>
  <si>
    <t>TRANSFERENCIAS DE CAPITAL DEL SECTOR PÚBLICO</t>
  </si>
  <si>
    <t>3.3.0.0.00.00.0.0.000</t>
  </si>
  <si>
    <t>Recurso De Vigencias Anteriores</t>
  </si>
  <si>
    <t>3.3.1.0.00.00.0.0.000</t>
  </si>
  <si>
    <t>Superavit Libre</t>
  </si>
  <si>
    <t>3.3.2.0.00.00.0.0.000</t>
  </si>
  <si>
    <t>Superavit Específico</t>
  </si>
  <si>
    <t>TOTALES</t>
  </si>
</sst>
</file>

<file path=xl/styles.xml><?xml version="1.0" encoding="utf-8"?>
<styleSheet xmlns="http://schemas.openxmlformats.org/spreadsheetml/2006/main">
  <numFmts count="1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#,##0.0_);\(#,##0.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9" fontId="3" fillId="0" borderId="21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3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39" fontId="2" fillId="0" borderId="21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14" xfId="0" applyNumberFormat="1" applyFont="1" applyFill="1" applyBorder="1" applyAlignment="1">
      <alignment/>
    </xf>
    <xf numFmtId="39" fontId="6" fillId="0" borderId="21" xfId="0" applyNumberFormat="1" applyFont="1" applyFill="1" applyBorder="1" applyAlignment="1">
      <alignment/>
    </xf>
    <xf numFmtId="39" fontId="6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39" fontId="6" fillId="0" borderId="14" xfId="0" applyNumberFormat="1" applyFont="1" applyFill="1" applyBorder="1" applyAlignment="1">
      <alignment/>
    </xf>
    <xf numFmtId="39" fontId="9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26" fillId="0" borderId="0" xfId="52" applyNumberFormat="1" applyFont="1">
      <alignment/>
      <protection/>
    </xf>
    <xf numFmtId="4" fontId="27" fillId="0" borderId="0" xfId="52" applyNumberFormat="1" applyFont="1">
      <alignment/>
      <protection/>
    </xf>
    <xf numFmtId="39" fontId="6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9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9" fontId="50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right"/>
    </xf>
    <xf numFmtId="165" fontId="3" fillId="0" borderId="0" xfId="47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165" fontId="3" fillId="0" borderId="0" xfId="47" applyFont="1" applyFill="1" applyBorder="1" applyAlignment="1">
      <alignment horizontal="center"/>
    </xf>
    <xf numFmtId="165" fontId="2" fillId="0" borderId="0" xfId="47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GRESOS%20PRIMER%20TRIMESTRE%20CNM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 "/>
      <sheetName val="INM"/>
      <sheetName val="CORO"/>
      <sheetName val="CLN"/>
      <sheetName val="sinemu"/>
      <sheetName val="CONSOLIDADO CNM"/>
      <sheetName val="Hoja3"/>
    </sheetNames>
    <sheetDataSet>
      <sheetData sheetId="0">
        <row r="9">
          <cell r="I9" t="str">
            <v>ENERO</v>
          </cell>
          <cell r="J9" t="str">
            <v>FEBRERO</v>
          </cell>
          <cell r="K9" t="str">
            <v>MARZO</v>
          </cell>
        </row>
        <row r="11">
          <cell r="C11">
            <v>149745000</v>
          </cell>
          <cell r="E11">
            <v>0</v>
          </cell>
          <cell r="F11">
            <v>0</v>
          </cell>
        </row>
        <row r="12">
          <cell r="C12">
            <v>149745000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3720000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146025000</v>
          </cell>
          <cell r="E16">
            <v>0</v>
          </cell>
          <cell r="F16">
            <v>0</v>
          </cell>
          <cell r="G16">
            <v>146025000</v>
          </cell>
          <cell r="J16">
            <v>2014230.09</v>
          </cell>
          <cell r="K16">
            <v>26135805.67</v>
          </cell>
          <cell r="L16">
            <v>28150035.76</v>
          </cell>
          <cell r="M16">
            <v>28150035.76</v>
          </cell>
          <cell r="N16">
            <v>117874964.24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H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H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1936228.2200000002</v>
          </cell>
          <cell r="J23">
            <v>2406606.42</v>
          </cell>
          <cell r="K23">
            <v>552937.5700000001</v>
          </cell>
          <cell r="L23">
            <v>4895772.210000001</v>
          </cell>
          <cell r="N23">
            <v>-4895772.210000001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F25">
            <v>0</v>
          </cell>
          <cell r="G25">
            <v>0</v>
          </cell>
          <cell r="I25">
            <v>1936228.2200000002</v>
          </cell>
          <cell r="J25">
            <v>2406606.42</v>
          </cell>
          <cell r="K25">
            <v>552937.5700000001</v>
          </cell>
          <cell r="L25">
            <v>4895772.210000001</v>
          </cell>
          <cell r="M25">
            <v>4895772.210000001</v>
          </cell>
          <cell r="N25">
            <v>-4895772.210000001</v>
          </cell>
        </row>
        <row r="27">
          <cell r="C27">
            <v>2188435197</v>
          </cell>
          <cell r="E27">
            <v>0</v>
          </cell>
          <cell r="F27">
            <v>0</v>
          </cell>
          <cell r="L27">
            <v>563772616.6666563</v>
          </cell>
        </row>
        <row r="28">
          <cell r="C28">
            <v>2188435197</v>
          </cell>
          <cell r="E28">
            <v>0</v>
          </cell>
          <cell r="F28">
            <v>0</v>
          </cell>
          <cell r="I28">
            <v>246915503.70717004</v>
          </cell>
          <cell r="J28">
            <v>142571019.962752</v>
          </cell>
          <cell r="K28">
            <v>174286092.9967342</v>
          </cell>
          <cell r="L28">
            <v>563772616.6666563</v>
          </cell>
        </row>
        <row r="29">
          <cell r="C29">
            <v>2188435197</v>
          </cell>
          <cell r="F29">
            <v>0</v>
          </cell>
          <cell r="L29">
            <v>563772616.6666563</v>
          </cell>
          <cell r="M29">
            <v>563772616.6666563</v>
          </cell>
        </row>
        <row r="30"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G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  <cell r="K33">
            <v>30500000</v>
          </cell>
        </row>
        <row r="34">
          <cell r="C34">
            <v>30350000</v>
          </cell>
          <cell r="F34">
            <v>0</v>
          </cell>
          <cell r="K34">
            <v>30500000</v>
          </cell>
        </row>
        <row r="35">
          <cell r="E35">
            <v>0</v>
          </cell>
          <cell r="F35">
            <v>0</v>
          </cell>
          <cell r="H35">
            <v>0</v>
          </cell>
          <cell r="L35">
            <v>0</v>
          </cell>
          <cell r="M35">
            <v>0</v>
          </cell>
        </row>
        <row r="37">
          <cell r="D37">
            <v>0</v>
          </cell>
        </row>
        <row r="39">
          <cell r="E39">
            <v>0</v>
          </cell>
        </row>
      </sheetData>
      <sheetData sheetId="1">
        <row r="11">
          <cell r="C11">
            <v>124988000</v>
          </cell>
          <cell r="E11">
            <v>0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124988000</v>
          </cell>
          <cell r="E17">
            <v>0</v>
          </cell>
          <cell r="F17">
            <v>0</v>
          </cell>
          <cell r="H17">
            <v>0</v>
          </cell>
          <cell r="I17">
            <v>267600</v>
          </cell>
          <cell r="J17">
            <v>34448409.29000001</v>
          </cell>
          <cell r="K17">
            <v>1266832.8</v>
          </cell>
          <cell r="L17">
            <v>35982842.09</v>
          </cell>
          <cell r="N17">
            <v>89005157.91</v>
          </cell>
        </row>
        <row r="18">
          <cell r="H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124988000</v>
          </cell>
          <cell r="E20">
            <v>0</v>
          </cell>
          <cell r="G20">
            <v>124988000</v>
          </cell>
          <cell r="I20">
            <v>267600</v>
          </cell>
          <cell r="J20">
            <v>34448409.29000001</v>
          </cell>
          <cell r="K20">
            <v>1266832.8</v>
          </cell>
          <cell r="L20">
            <v>35982842.09</v>
          </cell>
          <cell r="M20">
            <v>35982842.09</v>
          </cell>
          <cell r="N20">
            <v>89005157.91</v>
          </cell>
        </row>
        <row r="21">
          <cell r="H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783049195</v>
          </cell>
          <cell r="E26">
            <v>0</v>
          </cell>
          <cell r="F26">
            <v>0</v>
          </cell>
          <cell r="L26">
            <v>185509312.1406209</v>
          </cell>
        </row>
        <row r="27">
          <cell r="C27">
            <v>623049195</v>
          </cell>
          <cell r="E27">
            <v>0</v>
          </cell>
          <cell r="F27">
            <v>0</v>
          </cell>
          <cell r="I27">
            <v>70297035.08180775</v>
          </cell>
          <cell r="J27">
            <v>40590079.77019005</v>
          </cell>
          <cell r="K27">
            <v>49619385.61862309</v>
          </cell>
          <cell r="L27">
            <v>160506500.47062087</v>
          </cell>
        </row>
        <row r="28">
          <cell r="C28">
            <v>623049195</v>
          </cell>
          <cell r="E28">
            <v>0</v>
          </cell>
          <cell r="F28">
            <v>0</v>
          </cell>
          <cell r="L28">
            <v>160506500.47062087</v>
          </cell>
          <cell r="M28">
            <v>160506500.47062087</v>
          </cell>
        </row>
        <row r="29"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160000000</v>
          </cell>
          <cell r="E30">
            <v>0</v>
          </cell>
          <cell r="F30">
            <v>0</v>
          </cell>
          <cell r="G30">
            <v>160000000</v>
          </cell>
          <cell r="H30">
            <v>0</v>
          </cell>
          <cell r="J30">
            <v>6534775.22</v>
          </cell>
          <cell r="K30">
            <v>8493340.35</v>
          </cell>
          <cell r="L30">
            <v>25002811.67</v>
          </cell>
          <cell r="M30">
            <v>25002811.67</v>
          </cell>
          <cell r="N30">
            <v>134997188.32999998</v>
          </cell>
        </row>
        <row r="31">
          <cell r="C31">
            <v>160000000</v>
          </cell>
          <cell r="G31">
            <v>160000000</v>
          </cell>
          <cell r="I31">
            <v>9974696.1</v>
          </cell>
          <cell r="J31">
            <v>6534775.22</v>
          </cell>
          <cell r="K31">
            <v>8493340.35</v>
          </cell>
          <cell r="L31">
            <v>25002811.67</v>
          </cell>
          <cell r="M31">
            <v>25002811.67</v>
          </cell>
          <cell r="N31">
            <v>134997188.32999998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21800000</v>
          </cell>
          <cell r="D36">
            <v>0</v>
          </cell>
          <cell r="K36">
            <v>21800000</v>
          </cell>
        </row>
        <row r="38">
          <cell r="E38">
            <v>0</v>
          </cell>
        </row>
      </sheetData>
      <sheetData sheetId="2">
        <row r="11">
          <cell r="C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M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58505406</v>
          </cell>
          <cell r="E26">
            <v>0</v>
          </cell>
          <cell r="F26">
            <v>0</v>
          </cell>
          <cell r="L26">
            <v>15071840.315390931</v>
          </cell>
        </row>
        <row r="27">
          <cell r="C27">
            <v>58505406</v>
          </cell>
          <cell r="E27">
            <v>0</v>
          </cell>
          <cell r="F27">
            <v>0</v>
          </cell>
          <cell r="I27">
            <v>6601014.191274905</v>
          </cell>
          <cell r="J27">
            <v>3811479.2789794966</v>
          </cell>
          <cell r="K27">
            <v>4659346.845136531</v>
          </cell>
          <cell r="L27">
            <v>15071840.315390931</v>
          </cell>
        </row>
        <row r="28">
          <cell r="C28">
            <v>58505406</v>
          </cell>
          <cell r="E28">
            <v>0</v>
          </cell>
          <cell r="F28">
            <v>0</v>
          </cell>
          <cell r="L28">
            <v>15071840.315390931</v>
          </cell>
          <cell r="M28">
            <v>15071840.315390931</v>
          </cell>
        </row>
        <row r="29"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G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500000</v>
          </cell>
          <cell r="D36">
            <v>0</v>
          </cell>
          <cell r="K36">
            <v>500000</v>
          </cell>
        </row>
        <row r="38">
          <cell r="E38">
            <v>0</v>
          </cell>
        </row>
      </sheetData>
      <sheetData sheetId="3">
        <row r="10">
          <cell r="C10">
            <v>39864000</v>
          </cell>
          <cell r="E10">
            <v>0</v>
          </cell>
          <cell r="F10">
            <v>0</v>
          </cell>
        </row>
        <row r="11">
          <cell r="C11">
            <v>39864000</v>
          </cell>
          <cell r="E11">
            <v>0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39864000</v>
          </cell>
          <cell r="F14">
            <v>0</v>
          </cell>
          <cell r="G14">
            <v>39864000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39864000</v>
          </cell>
        </row>
        <row r="15">
          <cell r="H15">
            <v>0</v>
          </cell>
          <cell r="I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H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H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C25">
            <v>111010202</v>
          </cell>
          <cell r="E25">
            <v>0</v>
          </cell>
          <cell r="F25">
            <v>0</v>
          </cell>
          <cell r="L25">
            <v>28597836.5473319</v>
          </cell>
        </row>
        <row r="26">
          <cell r="C26">
            <v>111010202</v>
          </cell>
          <cell r="E26">
            <v>0</v>
          </cell>
          <cell r="F26">
            <v>0</v>
          </cell>
          <cell r="I26">
            <v>12524995.0197473</v>
          </cell>
          <cell r="J26">
            <v>7232033.98807844</v>
          </cell>
          <cell r="K26">
            <v>8840807.539506162</v>
          </cell>
          <cell r="L26">
            <v>28597836.5473319</v>
          </cell>
        </row>
        <row r="27">
          <cell r="C27">
            <v>111010202</v>
          </cell>
          <cell r="E27">
            <v>0</v>
          </cell>
          <cell r="F27">
            <v>0</v>
          </cell>
          <cell r="L27">
            <v>28597836.5473319</v>
          </cell>
          <cell r="M27">
            <v>28597836.5473319</v>
          </cell>
        </row>
        <row r="28">
          <cell r="H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>
            <v>0</v>
          </cell>
          <cell r="I31">
            <v>0</v>
          </cell>
          <cell r="J31">
            <v>0</v>
          </cell>
          <cell r="K31">
            <v>1300000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C36">
            <v>1300000</v>
          </cell>
          <cell r="D36">
            <v>0</v>
          </cell>
        </row>
        <row r="38">
          <cell r="E38">
            <v>0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0</v>
          </cell>
          <cell r="E26">
            <v>0</v>
          </cell>
          <cell r="F26">
            <v>0</v>
          </cell>
          <cell r="L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C34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6"/>
  <sheetViews>
    <sheetView tabSelected="1" zoomScale="80" zoomScaleNormal="80" zoomScaleSheetLayoutView="90" zoomScalePageLayoutView="0" workbookViewId="0" topLeftCell="B13">
      <selection activeCell="N43" sqref="N43:O43"/>
    </sheetView>
  </sheetViews>
  <sheetFormatPr defaultColWidth="11.421875" defaultRowHeight="12.75"/>
  <cols>
    <col min="1" max="1" width="11.421875" style="5" customWidth="1"/>
    <col min="2" max="2" width="35.140625" style="5" customWidth="1"/>
    <col min="3" max="3" width="23.421875" style="5" bestFit="1" customWidth="1"/>
    <col min="4" max="4" width="19.8515625" style="5" bestFit="1" customWidth="1"/>
    <col min="5" max="5" width="21.00390625" style="5" hidden="1" customWidth="1"/>
    <col min="6" max="6" width="20.421875" style="5" hidden="1" customWidth="1"/>
    <col min="7" max="7" width="19.140625" style="5" hidden="1" customWidth="1"/>
    <col min="8" max="8" width="24.7109375" style="5" customWidth="1"/>
    <col min="9" max="9" width="21.00390625" style="5" hidden="1" customWidth="1"/>
    <col min="10" max="10" width="19.57421875" style="5" customWidth="1"/>
    <col min="11" max="11" width="20.28125" style="5" customWidth="1"/>
    <col min="12" max="12" width="20.140625" style="5" bestFit="1" customWidth="1"/>
    <col min="13" max="13" width="21.00390625" style="5" bestFit="1" customWidth="1"/>
    <col min="14" max="14" width="22.7109375" style="5" customWidth="1"/>
    <col min="15" max="15" width="21.8515625" style="5" customWidth="1"/>
    <col min="16" max="16" width="21.00390625" style="4" bestFit="1" customWidth="1"/>
    <col min="17" max="16384" width="11.421875" style="5" customWidth="1"/>
  </cols>
  <sheetData>
    <row r="1" spans="1:15" ht="15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9" t="s">
        <v>1</v>
      </c>
      <c r="B3" s="7"/>
      <c r="C3" s="8"/>
      <c r="D3" s="7"/>
      <c r="E3" s="7"/>
      <c r="F3" s="7"/>
      <c r="G3" s="7"/>
      <c r="H3" s="7"/>
      <c r="I3" s="7"/>
      <c r="J3" s="7"/>
      <c r="K3" s="7"/>
      <c r="L3" s="10"/>
      <c r="M3" s="7"/>
      <c r="N3" s="7"/>
      <c r="O3" s="7"/>
    </row>
    <row r="4" spans="1:15" ht="15.75">
      <c r="A4" s="8" t="s">
        <v>2</v>
      </c>
      <c r="B4" s="7"/>
      <c r="C4" s="8"/>
      <c r="D4" s="7"/>
      <c r="E4" s="7"/>
      <c r="F4" s="7"/>
      <c r="G4" s="7"/>
      <c r="H4" s="7"/>
      <c r="I4" s="7"/>
      <c r="J4" s="11"/>
      <c r="K4" s="7"/>
      <c r="L4" s="7"/>
      <c r="M4" s="12"/>
      <c r="N4" s="13"/>
      <c r="O4" s="7"/>
    </row>
    <row r="5" spans="1:15" ht="15.75" thickBot="1">
      <c r="A5" s="14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7"/>
      <c r="B6" s="18"/>
      <c r="C6" s="19" t="s">
        <v>3</v>
      </c>
      <c r="D6" s="18"/>
      <c r="E6" s="18"/>
      <c r="F6" s="18"/>
      <c r="G6" s="18"/>
      <c r="H6" s="18"/>
      <c r="I6" s="80" t="s">
        <v>4</v>
      </c>
      <c r="J6" s="80"/>
      <c r="K6" s="80"/>
      <c r="L6" s="81"/>
      <c r="M6" s="18"/>
      <c r="N6" s="18"/>
      <c r="O6" s="18"/>
    </row>
    <row r="7" spans="1:15" ht="48" thickBot="1">
      <c r="A7" s="20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2" t="s">
        <v>11</v>
      </c>
      <c r="H7" s="21" t="s">
        <v>12</v>
      </c>
      <c r="I7" s="23" t="s">
        <v>13</v>
      </c>
      <c r="J7" s="23" t="str">
        <f>+'[1]OSN '!I9</f>
        <v>ENERO</v>
      </c>
      <c r="K7" s="23" t="str">
        <f>+'[1]OSN '!J9</f>
        <v>FEBRERO</v>
      </c>
      <c r="L7" s="24" t="str">
        <f>+'[1]OSN '!K9</f>
        <v>MARZO</v>
      </c>
      <c r="M7" s="24" t="s">
        <v>14</v>
      </c>
      <c r="N7" s="24" t="s">
        <v>15</v>
      </c>
      <c r="O7" s="24" t="s">
        <v>16</v>
      </c>
    </row>
    <row r="8" spans="1:15" ht="15">
      <c r="A8" s="25"/>
      <c r="B8" s="26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9"/>
    </row>
    <row r="9" spans="1:15" ht="18">
      <c r="A9" s="25" t="s">
        <v>17</v>
      </c>
      <c r="B9" s="30" t="s">
        <v>18</v>
      </c>
      <c r="C9" s="31">
        <f>+'[1]OSN '!C11+'[1]INM'!C11+'[1]CORO'!C11+'[1]CLN'!C10+'[1]sinemu'!C11</f>
        <v>314597000</v>
      </c>
      <c r="D9" s="31">
        <f>+D10+D17</f>
        <v>0</v>
      </c>
      <c r="E9" s="31">
        <f>+'[1]OSN '!D11+'[1]INM'!E11+'[1]CORO'!E11+'[1]CLN'!E10+'[1]sinemu'!D11</f>
        <v>0</v>
      </c>
      <c r="F9" s="31">
        <f>+'[1]OSN '!E11+'[1]INM'!E11+'[1]CORO'!E11+'[1]CLN'!E10+'[1]sinemu'!E11</f>
        <v>0</v>
      </c>
      <c r="G9" s="32">
        <f>+'[1]OSN '!F11+'[1]INM'!F11+'[1]CORO'!F11+'[1]CLN'!F10+'[1]sinemu'!F11</f>
        <v>0</v>
      </c>
      <c r="H9" s="31">
        <f>+H10+H17</f>
        <v>314597000</v>
      </c>
      <c r="I9" s="31">
        <f>(+I15+I20+I24+I14)</f>
        <v>0</v>
      </c>
      <c r="J9" s="31">
        <f>+J10+J22</f>
        <v>2203828.22</v>
      </c>
      <c r="K9" s="31">
        <f>+K10+K22</f>
        <v>38869245.80000001</v>
      </c>
      <c r="L9" s="31">
        <f>+L10+L22</f>
        <v>27955576.040000003</v>
      </c>
      <c r="M9" s="31">
        <f>+M10+M22</f>
        <v>69028650.06</v>
      </c>
      <c r="N9" s="31">
        <f>(+N15+N20+N24+N14)</f>
        <v>69028650.06</v>
      </c>
      <c r="O9" s="33">
        <f>+O15+O20+O24+O14</f>
        <v>245568349.94</v>
      </c>
    </row>
    <row r="10" spans="1:16" ht="18">
      <c r="A10" s="17" t="s">
        <v>19</v>
      </c>
      <c r="B10" s="30" t="s">
        <v>20</v>
      </c>
      <c r="C10" s="34">
        <f>+'[1]OSN '!C12+'[1]INM'!C12+'[1]CORO'!C12+'[1]CLN'!C11+'[1]sinemu'!C12</f>
        <v>189609000</v>
      </c>
      <c r="D10" s="34">
        <f>+D15+D14</f>
        <v>0</v>
      </c>
      <c r="E10" s="34">
        <f>+'[1]OSN '!D12+'[1]INM'!E12+'[1]CORO'!E12+'[1]CLN'!E11+'[1]sinemu'!D12</f>
        <v>0</v>
      </c>
      <c r="F10" s="34">
        <f>+'[1]OSN '!E12+'[1]INM'!E12+'[1]CORO'!E12+'[1]CLN'!E11+'[1]sinemu'!E12</f>
        <v>0</v>
      </c>
      <c r="G10" s="35">
        <f>+'[1]OSN '!F12+'[1]INM'!F12+'[1]CORO'!F12+'[1]CLN'!F11+'[1]sinemu'!F12</f>
        <v>0</v>
      </c>
      <c r="H10" s="34">
        <f>+H15+H14</f>
        <v>189609000</v>
      </c>
      <c r="I10" s="34">
        <f aca="true" t="shared" si="0" ref="I10:N10">+I14+I17+I15</f>
        <v>0</v>
      </c>
      <c r="J10" s="34">
        <f t="shared" si="0"/>
        <v>267600</v>
      </c>
      <c r="K10" s="34">
        <f t="shared" si="0"/>
        <v>36462639.38000001</v>
      </c>
      <c r="L10" s="34">
        <f t="shared" si="0"/>
        <v>27402638.470000003</v>
      </c>
      <c r="M10" s="34">
        <f t="shared" si="0"/>
        <v>64132877.85000001</v>
      </c>
      <c r="N10" s="34">
        <f t="shared" si="0"/>
        <v>64132877.85000001</v>
      </c>
      <c r="O10" s="34">
        <f>+O15+O14</f>
        <v>161458964.24</v>
      </c>
      <c r="P10" s="36"/>
    </row>
    <row r="11" spans="1:16" ht="15" hidden="1">
      <c r="A11" s="25" t="s">
        <v>21</v>
      </c>
      <c r="B11" s="37" t="s">
        <v>22</v>
      </c>
      <c r="C11" s="27">
        <f>+'[1]OSN '!C13+'[1]INM'!C13+'[1]CORO'!C13+'[1]CLN'!C12+'[1]sinemu'!C13</f>
        <v>0</v>
      </c>
      <c r="D11" s="27"/>
      <c r="E11" s="27"/>
      <c r="F11" s="27">
        <f>+'[1]OSN '!E13+'[1]INM'!E13+'[1]CORO'!E13+'[1]CLN'!E12+'[1]sinemu'!E13</f>
        <v>0</v>
      </c>
      <c r="G11" s="28">
        <f>+'[1]OSN '!F13+'[1]INM'!F13+'[1]CORO'!F13+'[1]CLN'!F12+'[1]sinemu'!F13</f>
        <v>0</v>
      </c>
      <c r="H11" s="27">
        <f>+'[1]OSN '!G13+'[1]INM'!G13+'[1]CORO'!G13+'[1]CLN'!G12+'[1]sinemu'!G13</f>
        <v>0</v>
      </c>
      <c r="I11" s="27">
        <f>+'[1]OSN '!H13+'[1]INM'!H13+'[1]CORO'!H13+'[1]CLN'!H12+'[1]sinemu'!H13</f>
        <v>0</v>
      </c>
      <c r="J11" s="27">
        <f>+'[1]OSN '!I13+'[1]INM'!I13+'[1]CORO'!I13+'[1]CLN'!I12+'[1]sinemu'!I13</f>
        <v>0</v>
      </c>
      <c r="K11" s="27">
        <f>+'[1]OSN '!J13+'[1]INM'!J13+'[1]CORO'!J13+'[1]CLN'!J12+'[1]sinemu'!J13</f>
        <v>0</v>
      </c>
      <c r="L11" s="27">
        <f>+'[1]OSN '!K13+'[1]INM'!K13+'[1]CORO'!K13+'[1]CLN'!K12+'[1]sinemu'!K13</f>
        <v>0</v>
      </c>
      <c r="M11" s="27">
        <f>+'[1]OSN '!L13+'[1]INM'!L13+'[1]CORO'!L13+'[1]CLN'!L12+'[1]sinemu'!L13</f>
        <v>0</v>
      </c>
      <c r="N11" s="27">
        <f>+'[1]OSN '!M13+'[1]INM'!M13+'[1]CORO'!M13+'[1]CLN'!M12+'[1]sinemu'!M13</f>
        <v>0</v>
      </c>
      <c r="O11" s="29">
        <f>+'[1]OSN '!N13+'[1]INM'!N13+'[1]CORO'!N13+'[1]CLN'!N12+'[1]sinemu'!N13</f>
        <v>0</v>
      </c>
      <c r="P11" s="36"/>
    </row>
    <row r="12" spans="1:16" ht="15" hidden="1">
      <c r="A12" s="25" t="s">
        <v>23</v>
      </c>
      <c r="B12" s="37" t="s">
        <v>24</v>
      </c>
      <c r="C12" s="27">
        <f>+'[1]OSN '!C15+'[1]INM'!C14+'[1]CORO'!C14+'[1]CLN'!C13+'[1]sinemu'!C14</f>
        <v>0</v>
      </c>
      <c r="D12" s="27"/>
      <c r="E12" s="27"/>
      <c r="F12" s="27">
        <f>+'[1]OSN '!E15+'[1]INM'!E14+'[1]CORO'!E14+'[1]CLN'!E13+'[1]sinemu'!E14</f>
        <v>0</v>
      </c>
      <c r="G12" s="28">
        <f>+'[1]OSN '!F15+'[1]INM'!F14+'[1]CORO'!F14+'[1]CLN'!F13+'[1]sinemu'!F14</f>
        <v>0</v>
      </c>
      <c r="H12" s="27">
        <f>+'[1]OSN '!G15+'[1]INM'!G14+'[1]CORO'!G14+'[1]CLN'!G13+'[1]sinemu'!G14</f>
        <v>0</v>
      </c>
      <c r="I12" s="27">
        <f>+'[1]OSN '!H15+'[1]INM'!H14+'[1]CORO'!H14+'[1]CLN'!H13+'[1]sinemu'!H14</f>
        <v>0</v>
      </c>
      <c r="J12" s="27">
        <f>+'[1]OSN '!I15+'[1]INM'!I14+'[1]CORO'!I14+'[1]CLN'!I13+'[1]sinemu'!I14</f>
        <v>0</v>
      </c>
      <c r="K12" s="27">
        <f>+'[1]OSN '!J15+'[1]INM'!J14+'[1]CORO'!J14+'[1]CLN'!J13+'[1]sinemu'!J14</f>
        <v>0</v>
      </c>
      <c r="L12" s="27">
        <f>+'[1]OSN '!K15+'[1]INM'!K14+'[1]CORO'!K14+'[1]CLN'!K13+'[1]sinemu'!K14</f>
        <v>0</v>
      </c>
      <c r="M12" s="27">
        <f>+'[1]OSN '!L15+'[1]INM'!L14+'[1]CORO'!L14+'[1]CLN'!L13+'[1]sinemu'!L14</f>
        <v>0</v>
      </c>
      <c r="N12" s="27">
        <f>+'[1]OSN '!M15+'[1]INM'!M14+'[1]CORO'!M14+'[1]CLN'!M13+'[1]sinemu'!M14</f>
        <v>0</v>
      </c>
      <c r="O12" s="29">
        <f>+'[1]OSN '!N15+'[1]INM'!N14+'[1]CORO'!N14+'[1]CLN'!N13+'[1]sinemu'!N14</f>
        <v>0</v>
      </c>
      <c r="P12" s="36"/>
    </row>
    <row r="13" spans="1:16" ht="15">
      <c r="A13" s="25"/>
      <c r="B13" s="37"/>
      <c r="C13" s="27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7"/>
      <c r="O13" s="29"/>
      <c r="P13" s="36"/>
    </row>
    <row r="14" spans="1:16" ht="15">
      <c r="A14" s="25" t="s">
        <v>25</v>
      </c>
      <c r="B14" s="37" t="s">
        <v>26</v>
      </c>
      <c r="C14" s="27">
        <f>+'[1]OSN '!C14</f>
        <v>3720000</v>
      </c>
      <c r="D14" s="27">
        <v>0</v>
      </c>
      <c r="E14" s="27"/>
      <c r="F14" s="27"/>
      <c r="G14" s="28"/>
      <c r="H14" s="27">
        <f>+C14+D14</f>
        <v>3720000</v>
      </c>
      <c r="I14" s="27">
        <f>+'[1]OSN '!H14</f>
        <v>0</v>
      </c>
      <c r="J14" s="27">
        <f>+'[1]OSN '!I14</f>
        <v>0</v>
      </c>
      <c r="K14" s="27">
        <f>+'[1]OSN '!J14</f>
        <v>0</v>
      </c>
      <c r="L14" s="27">
        <f>+'[1]OSN '!K14</f>
        <v>0</v>
      </c>
      <c r="M14" s="27">
        <f>+J14+K14+L14</f>
        <v>0</v>
      </c>
      <c r="N14" s="27">
        <f>+M14+I14</f>
        <v>0</v>
      </c>
      <c r="O14" s="29">
        <f>+H14-N14</f>
        <v>3720000</v>
      </c>
      <c r="P14" s="36"/>
    </row>
    <row r="15" spans="1:17" ht="15">
      <c r="A15" s="25" t="s">
        <v>27</v>
      </c>
      <c r="B15" s="37" t="s">
        <v>28</v>
      </c>
      <c r="C15" s="27">
        <f>+'[1]OSN '!C16+'[1]INM'!C15+'[1]CORO'!C15+'[1]CLN'!C14+'[1]sinemu'!C15</f>
        <v>185889000</v>
      </c>
      <c r="D15" s="27">
        <f>+'[1]CLN'!E14</f>
        <v>0</v>
      </c>
      <c r="E15" s="27"/>
      <c r="F15" s="27">
        <f>+'[1]OSN '!E16+'[1]INM'!E15+'[1]CORO'!E15+'[1]CLN'!E14+'[1]sinemu'!E15</f>
        <v>0</v>
      </c>
      <c r="G15" s="28">
        <f>+'[1]OSN '!F16+'[1]INM'!F15+'[1]CORO'!F15+'[1]CLN'!F14+'[1]sinemu'!F15</f>
        <v>0</v>
      </c>
      <c r="H15" s="27">
        <f>(+'[1]OSN '!G16+'[1]INM'!G15+'[1]CORO'!G15+'[1]CLN'!G14+'[1]sinemu'!G15)</f>
        <v>185889000</v>
      </c>
      <c r="I15" s="27">
        <f>+'[1]OSN '!H16+'[1]INM'!H15+'[1]CORO'!H15+'[1]CLN'!H14+'[1]sinemu'!H15</f>
        <v>0</v>
      </c>
      <c r="J15" s="27">
        <f>+'[1]OSN '!I16+'[1]INM'!I15+'[1]CORO'!I15+'[1]CLN'!I14+'[1]sinemu'!I15</f>
        <v>0</v>
      </c>
      <c r="K15" s="27">
        <f>+'[1]OSN '!J16+'[1]INM'!J15+'[1]CORO'!J15+'[1]CLN'!J14+'[1]sinemu'!J15</f>
        <v>2014230.09</v>
      </c>
      <c r="L15" s="27">
        <f>+'[1]OSN '!K16+'[1]INM'!K15+'[1]CORO'!K15+'[1]CLN'!K14+'[1]sinemu'!K15</f>
        <v>26135805.67</v>
      </c>
      <c r="M15" s="27">
        <f>+'[1]OSN '!L16+'[1]INM'!L15+'[1]CORO'!L15+'[1]CLN'!L14+'[1]sinemu'!L15</f>
        <v>28150035.76</v>
      </c>
      <c r="N15" s="27">
        <f>+'[1]OSN '!M16+'[1]INM'!M15+'[1]CORO'!M15+'[1]CLN'!M14+'[1]sinemu'!M15</f>
        <v>28150035.76</v>
      </c>
      <c r="O15" s="29">
        <f>+'[1]OSN '!N16+'[1]INM'!N15+'[1]CORO'!N15+'[1]CLN'!N14+'[1]sinemu'!N15</f>
        <v>157738964.24</v>
      </c>
      <c r="P15" s="36"/>
      <c r="Q15" s="28"/>
    </row>
    <row r="16" spans="1:16" ht="15">
      <c r="A16" s="25"/>
      <c r="B16" s="26"/>
      <c r="C16" s="27">
        <f>+'[1]OSN '!C17+'[1]INM'!C16+'[1]CORO'!C16+'[1]CLN'!C15+'[1]sinemu'!C16</f>
        <v>0</v>
      </c>
      <c r="D16" s="27"/>
      <c r="E16" s="27"/>
      <c r="F16" s="27">
        <f>+'[1]OSN '!E17+'[1]INM'!E16+'[1]CORO'!E16+'[1]CLN'!E15+'[1]sinemu'!E16</f>
        <v>0</v>
      </c>
      <c r="G16" s="28">
        <f>+'[1]OSN '!F17+'[1]INM'!F16+'[1]CORO'!F16+'[1]CLN'!F15+'[1]sinemu'!F16</f>
        <v>0</v>
      </c>
      <c r="H16" s="27">
        <f>+'[1]OSN '!G17+'[1]INM'!G16+'[1]CORO'!G16+'[1]CLN'!G15+'[1]sinemu'!G16</f>
        <v>0</v>
      </c>
      <c r="I16" s="27">
        <f>+'[1]OSN '!H17+'[1]INM'!H16+'[1]CORO'!H16+'[1]CLN'!H15+'[1]sinemu'!H16</f>
        <v>0</v>
      </c>
      <c r="J16" s="27">
        <f>+'[1]OSN '!I17+'[1]INM'!I16+'[1]CORO'!I16+'[1]CLN'!I15+'[1]sinemu'!I16</f>
        <v>0</v>
      </c>
      <c r="K16" s="27">
        <f>+'[1]OSN '!J17+'[1]INM'!J16+'[1]CORO'!J16+'[1]CLN'!J15+'[1]sinemu'!J16</f>
        <v>0</v>
      </c>
      <c r="L16" s="27">
        <f>+'[1]OSN '!K17+'[1]INM'!K16+'[1]CORO'!K16+'[1]CLN'!K15+'[1]sinemu'!K16</f>
        <v>0</v>
      </c>
      <c r="M16" s="27">
        <f>+'[1]OSN '!L17+'[1]INM'!L16+'[1]CORO'!L16+'[1]CLN'!L15+'[1]sinemu'!L16</f>
        <v>0</v>
      </c>
      <c r="N16" s="27">
        <f>+'[1]OSN '!M17+'[1]INM'!M16+'[1]CORO'!M16+'[1]CLN'!M15+'[1]sinemu'!M16</f>
        <v>0</v>
      </c>
      <c r="O16" s="29">
        <f>+'[1]OSN '!N17+'[1]INM'!N16+'[1]CORO'!N16+'[1]CLN'!N15+'[1]sinemu'!N16</f>
        <v>0</v>
      </c>
      <c r="P16" s="36"/>
    </row>
    <row r="17" spans="1:16" ht="18">
      <c r="A17" s="17" t="s">
        <v>29</v>
      </c>
      <c r="B17" s="30" t="s">
        <v>30</v>
      </c>
      <c r="C17" s="31">
        <f>+'[1]OSN '!C18+'[1]INM'!C17+'[1]CORO'!C17+'[1]CLN'!C16+'[1]sinemu'!C17</f>
        <v>124988000</v>
      </c>
      <c r="D17" s="31">
        <f>+D20</f>
        <v>0</v>
      </c>
      <c r="E17" s="31">
        <f>+'[1]OSN '!D18+'[1]INM'!E17+'[1]CORO'!E17+'[1]CLN'!E16+'[1]sinemu'!D17</f>
        <v>0</v>
      </c>
      <c r="F17" s="27">
        <f>+'[1]OSN '!E18+'[1]INM'!E17+'[1]CORO'!E17+'[1]CLN'!E16+'[1]sinemu'!E17</f>
        <v>0</v>
      </c>
      <c r="G17" s="28">
        <f>+'[1]OSN '!F18+'[1]INM'!F17+'[1]CORO'!F17+'[1]CLN'!F16+'[1]sinemu'!F17</f>
        <v>0</v>
      </c>
      <c r="H17" s="31">
        <f>+H20</f>
        <v>124988000</v>
      </c>
      <c r="I17" s="31">
        <f>+'[1]OSN '!H18+'[1]INM'!H17+'[1]CORO'!H17+'[1]CLN'!H16+'[1]sinemu'!H17</f>
        <v>0</v>
      </c>
      <c r="J17" s="31">
        <f>+'[1]OSN '!I18+'[1]INM'!I17+'[1]CORO'!I17+'[1]CLN'!I16+'[1]sinemu'!I17</f>
        <v>267600</v>
      </c>
      <c r="K17" s="31">
        <f>+'[1]OSN '!J18+'[1]INM'!J17+'[1]CORO'!J17+'[1]CLN'!J16+'[1]sinemu'!J17</f>
        <v>34448409.29000001</v>
      </c>
      <c r="L17" s="31">
        <f>+'[1]OSN '!K18+'[1]INM'!K17+'[1]CORO'!K17+'[1]CLN'!K16+'[1]sinemu'!K17</f>
        <v>1266832.8</v>
      </c>
      <c r="M17" s="31">
        <f>+'[1]OSN '!L18+'[1]INM'!L17+'[1]CORO'!L17+'[1]CLN'!L16+'[1]sinemu'!L17</f>
        <v>35982842.09</v>
      </c>
      <c r="N17" s="31">
        <f>+N20</f>
        <v>35982842.09</v>
      </c>
      <c r="O17" s="33">
        <f>+'[1]OSN '!N18+'[1]INM'!N17+'[1]CORO'!N17+'[1]CLN'!N16+'[1]sinemu'!N17</f>
        <v>89005157.91</v>
      </c>
      <c r="P17" s="36"/>
    </row>
    <row r="18" spans="1:16" ht="18">
      <c r="A18" s="17"/>
      <c r="B18" s="30" t="s">
        <v>31</v>
      </c>
      <c r="C18" s="27">
        <f>+'[1]OSN '!C19+'[1]INM'!C18+'[1]CORO'!C18+'[1]CLN'!C17+'[1]sinemu'!C18</f>
        <v>0</v>
      </c>
      <c r="D18" s="27"/>
      <c r="E18" s="27"/>
      <c r="F18" s="27">
        <f>+'[1]OSN '!E19+'[1]INM'!E18+'[1]CORO'!E18+'[1]CLN'!E17+'[1]sinemu'!E18</f>
        <v>0</v>
      </c>
      <c r="G18" s="28">
        <f>+'[1]OSN '!F19+'[1]INM'!F18+'[1]CORO'!F18+'[1]CLN'!F17+'[1]sinemu'!F18</f>
        <v>0</v>
      </c>
      <c r="H18" s="27">
        <f>+'[1]OSN '!G19+'[1]INM'!G18+'[1]CORO'!G18+'[1]CLN'!G17+'[1]sinemu'!G18</f>
        <v>0</v>
      </c>
      <c r="I18" s="27">
        <f>+'[1]OSN '!H19+'[1]INM'!H18+'[1]CORO'!H18+'[1]CLN'!H17+'[1]sinemu'!H18</f>
        <v>0</v>
      </c>
      <c r="J18" s="27">
        <f>+'[1]OSN '!I19+'[1]INM'!I18+'[1]CORO'!I18+'[1]CLN'!I17+'[1]sinemu'!I18</f>
        <v>0</v>
      </c>
      <c r="K18" s="27">
        <f>+'[1]OSN '!J19+'[1]INM'!J18+'[1]CORO'!J18+'[1]CLN'!J17+'[1]sinemu'!J18</f>
        <v>0</v>
      </c>
      <c r="L18" s="27">
        <f>+'[1]OSN '!K19+'[1]INM'!K18+'[1]CORO'!K18+'[1]CLN'!K17+'[1]sinemu'!K18</f>
        <v>0</v>
      </c>
      <c r="M18" s="27">
        <f>+'[1]OSN '!L19+'[1]INM'!L18+'[1]CORO'!L18+'[1]CLN'!L17+'[1]sinemu'!L18</f>
        <v>0</v>
      </c>
      <c r="N18" s="27">
        <f>+'[1]OSN '!M19+'[1]INM'!M18+'[1]CORO'!M18+'[1]CLN'!M17+'[1]sinemu'!M18</f>
        <v>0</v>
      </c>
      <c r="O18" s="29">
        <f>+'[1]OSN '!N19+'[1]INM'!N18+'[1]CORO'!N18+'[1]CLN'!N17+'[1]sinemu'!N18</f>
        <v>0</v>
      </c>
      <c r="P18" s="36"/>
    </row>
    <row r="19" spans="1:16" ht="15.75">
      <c r="A19" s="17" t="s">
        <v>32</v>
      </c>
      <c r="B19" s="38" t="s">
        <v>33</v>
      </c>
      <c r="C19" s="27">
        <f>+'[1]OSN '!C20+'[1]INM'!C19+'[1]CORO'!C19+'[1]CLN'!C18+'[1]sinemu'!C19</f>
        <v>0</v>
      </c>
      <c r="D19" s="27"/>
      <c r="E19" s="27"/>
      <c r="F19" s="27">
        <f>+'[1]OSN '!E20+'[1]INM'!E19+'[1]CORO'!E19+'[1]CLN'!E18+'[1]sinemu'!E19</f>
        <v>0</v>
      </c>
      <c r="G19" s="28">
        <f>+'[1]OSN '!F20+'[1]INM'!F19+'[1]CORO'!F19+'[1]CLN'!F18+'[1]sinemu'!F19</f>
        <v>0</v>
      </c>
      <c r="H19" s="27">
        <f>+'[1]OSN '!G20+'[1]INM'!G19+'[1]CORO'!G19+'[1]CLN'!G18+'[1]sinemu'!G19</f>
        <v>0</v>
      </c>
      <c r="I19" s="27">
        <f>+'[1]OSN '!H20+'[1]INM'!H19+'[1]CORO'!H19+'[1]CLN'!H18+'[1]sinemu'!H19</f>
        <v>0</v>
      </c>
      <c r="J19" s="27">
        <f>+'[1]OSN '!I20+'[1]INM'!I19+'[1]CORO'!I19+'[1]CLN'!I18+'[1]sinemu'!I19</f>
        <v>0</v>
      </c>
      <c r="K19" s="27">
        <f>+'[1]OSN '!J20+'[1]INM'!J19+'[1]CORO'!J19+'[1]CLN'!J18+'[1]sinemu'!J19</f>
        <v>0</v>
      </c>
      <c r="L19" s="27">
        <f>+'[1]OSN '!K20+'[1]INM'!K19+'[1]CORO'!K19+'[1]CLN'!K18+'[1]sinemu'!K19</f>
        <v>0</v>
      </c>
      <c r="M19" s="27">
        <f>+'[1]OSN '!L20+'[1]INM'!L19+'[1]CORO'!L19+'[1]CLN'!L18+'[1]sinemu'!L19</f>
        <v>0</v>
      </c>
      <c r="N19" s="27">
        <f>+'[1]OSN '!M20+'[1]INM'!M19+'[1]CORO'!M19+'[1]CLN'!M18+'[1]sinemu'!M19</f>
        <v>0</v>
      </c>
      <c r="O19" s="29">
        <f>+'[1]OSN '!N20+'[1]INM'!N19+'[1]CORO'!N19+'[1]CLN'!N18+'[1]sinemu'!N19</f>
        <v>0</v>
      </c>
      <c r="P19" s="36"/>
    </row>
    <row r="20" spans="1:16" ht="28.5">
      <c r="A20" s="25" t="s">
        <v>34</v>
      </c>
      <c r="B20" s="39" t="s">
        <v>35</v>
      </c>
      <c r="C20" s="27">
        <f>+'[1]OSN '!C21+'[1]INM'!C20+'[1]CORO'!C20+'[1]CLN'!C19+'[1]sinemu'!C20</f>
        <v>124988000</v>
      </c>
      <c r="D20" s="27">
        <v>0</v>
      </c>
      <c r="E20" s="27"/>
      <c r="F20" s="27">
        <f>+'[1]OSN '!E21+'[1]INM'!E20+'[1]CORO'!E20+'[1]CLN'!E19+'[1]sinemu'!E20</f>
        <v>0</v>
      </c>
      <c r="G20" s="28">
        <f>+'[1]OSN '!F21+'[1]INM'!F20+'[1]CORO'!F20+'[1]CLN'!F19+'[1]sinemu'!F20</f>
        <v>0</v>
      </c>
      <c r="H20" s="27">
        <f>+'[1]OSN '!G21+'[1]INM'!G20+'[1]CORO'!G20+'[1]CLN'!G19+'[1]sinemu'!G20</f>
        <v>124988000</v>
      </c>
      <c r="I20" s="27">
        <f>+'[1]OSN '!H21+'[1]INM'!H20+'[1]CORO'!H20+'[1]CLN'!H19+'[1]sinemu'!H20</f>
        <v>0</v>
      </c>
      <c r="J20" s="27">
        <f>+'[1]OSN '!I21+'[1]INM'!I20+'[1]CORO'!I20+'[1]CLN'!I19+'[1]sinemu'!I20</f>
        <v>267600</v>
      </c>
      <c r="K20" s="27">
        <f>+'[1]OSN '!J21+'[1]INM'!J20+'[1]CORO'!J20+'[1]CLN'!J19+'[1]sinemu'!J20</f>
        <v>34448409.29000001</v>
      </c>
      <c r="L20" s="27">
        <f>+'[1]OSN '!K21+'[1]INM'!K20+'[1]CORO'!K20+'[1]CLN'!K19+'[1]sinemu'!K20</f>
        <v>1266832.8</v>
      </c>
      <c r="M20" s="27">
        <f>+'[1]OSN '!L21+'[1]INM'!L20+'[1]CORO'!L20+'[1]CLN'!L19+'[1]sinemu'!L20</f>
        <v>35982842.09</v>
      </c>
      <c r="N20" s="27">
        <f>+'[1]OSN '!M21+'[1]INM'!M20+'[1]CORO'!M20+'[1]CLN'!M19+'[1]sinemu'!M20</f>
        <v>35982842.09</v>
      </c>
      <c r="O20" s="29">
        <f>+'[1]OSN '!N21+'[1]INM'!N20+'[1]CORO'!N20+'[1]CLN'!N19+'[1]sinemu'!N20</f>
        <v>89005157.91</v>
      </c>
      <c r="P20" s="36"/>
    </row>
    <row r="21" spans="1:16" ht="15">
      <c r="A21" s="25"/>
      <c r="B21" s="26" t="s">
        <v>36</v>
      </c>
      <c r="C21" s="27">
        <f>+'[1]OSN '!C22+'[1]INM'!C21+'[1]CORO'!C21+'[1]CLN'!C20+'[1]sinemu'!C21</f>
        <v>0</v>
      </c>
      <c r="D21" s="27"/>
      <c r="E21" s="27"/>
      <c r="F21" s="27">
        <f>+'[1]OSN '!E22+'[1]INM'!E21+'[1]CORO'!E21+'[1]CLN'!E20+'[1]sinemu'!E21</f>
        <v>0</v>
      </c>
      <c r="G21" s="28">
        <f>+'[1]OSN '!F22+'[1]INM'!F21+'[1]CORO'!F21+'[1]CLN'!F20+'[1]sinemu'!F21</f>
        <v>0</v>
      </c>
      <c r="H21" s="27">
        <f>+'[1]OSN '!G22+'[1]INM'!G21+'[1]CORO'!G21+'[1]CLN'!G20+'[1]sinemu'!G21</f>
        <v>0</v>
      </c>
      <c r="I21" s="27">
        <f>+'[1]OSN '!H22+'[1]INM'!H21+'[1]CORO'!H21+'[1]CLN'!H20+'[1]sinemu'!H21</f>
        <v>0</v>
      </c>
      <c r="J21" s="27">
        <f>+'[1]OSN '!I22+'[1]INM'!I21+'[1]CORO'!I21+'[1]CLN'!I20+'[1]sinemu'!I21</f>
        <v>0</v>
      </c>
      <c r="K21" s="27">
        <f>+'[1]OSN '!J22+'[1]INM'!J21+'[1]CORO'!J21+'[1]CLN'!J20+'[1]sinemu'!J21</f>
        <v>0</v>
      </c>
      <c r="L21" s="27">
        <f>+'[1]OSN '!K22+'[1]INM'!K21+'[1]CORO'!K21+'[1]CLN'!K20+'[1]sinemu'!K21</f>
        <v>0</v>
      </c>
      <c r="M21" s="27">
        <f>+'[1]OSN '!L22+'[1]INM'!L21+'[1]CORO'!L21+'[1]CLN'!L20+'[1]sinemu'!L21</f>
        <v>0</v>
      </c>
      <c r="N21" s="27">
        <f>+'[1]OSN '!M22+'[1]INM'!M21+'[1]CORO'!M21+'[1]CLN'!M20+'[1]sinemu'!M21</f>
        <v>0</v>
      </c>
      <c r="O21" s="29">
        <f>+'[1]OSN '!N22+'[1]INM'!N21+'[1]CORO'!N21+'[1]CLN'!N20+'[1]sinemu'!N21</f>
        <v>0</v>
      </c>
      <c r="P21" s="36"/>
    </row>
    <row r="22" spans="1:16" ht="18">
      <c r="A22" s="17" t="s">
        <v>37</v>
      </c>
      <c r="B22" s="40" t="s">
        <v>38</v>
      </c>
      <c r="C22" s="34">
        <f>+'[1]OSN '!C23+'[1]INM'!C22+'[1]CORO'!C22+'[1]CLN'!C21+'[1]sinemu'!C22</f>
        <v>0</v>
      </c>
      <c r="D22" s="34">
        <f>+D24</f>
        <v>0</v>
      </c>
      <c r="E22" s="34">
        <f>+'[1]OSN '!D23+'[1]INM'!E22+'[1]CORO'!E22+'[1]CLN'!E21+'[1]sinemu'!D22</f>
        <v>0</v>
      </c>
      <c r="F22" s="34">
        <f>+'[1]OSN '!E23+'[1]INM'!E22+'[1]CORO'!E22+'[1]CLN'!E21+'[1]sinemu'!E22</f>
        <v>0</v>
      </c>
      <c r="G22" s="35">
        <f>+'[1]OSN '!F23+'[1]INM'!F22+'[1]CORO'!F22+'[1]CLN'!F21+'[1]sinemu'!F22</f>
        <v>0</v>
      </c>
      <c r="H22" s="34">
        <f>+H24</f>
        <v>0</v>
      </c>
      <c r="I22" s="34">
        <f>+'[1]OSN '!H23+'[1]INM'!H22+'[1]CORO'!H22+'[1]CLN'!H21+'[1]sinemu'!H22</f>
        <v>0</v>
      </c>
      <c r="J22" s="34">
        <f>+'[1]OSN '!I23+'[1]INM'!I22+'[1]CORO'!I22+'[1]CLN'!I21+'[1]sinemu'!I22</f>
        <v>1936228.2200000002</v>
      </c>
      <c r="K22" s="34">
        <f>+'[1]OSN '!J23+'[1]INM'!J22+'[1]CORO'!J22+'[1]CLN'!J21+'[1]sinemu'!J22</f>
        <v>2406606.42</v>
      </c>
      <c r="L22" s="34">
        <f>+'[1]OSN '!K23+'[1]INM'!K22+'[1]CORO'!K22+'[1]CLN'!K21+'[1]sinemu'!K22</f>
        <v>552937.5700000001</v>
      </c>
      <c r="M22" s="34">
        <f>+'[1]OSN '!L23+'[1]INM'!L22+'[1]CORO'!L22+'[1]CLN'!L21+'[1]sinemu'!L22</f>
        <v>4895772.210000001</v>
      </c>
      <c r="N22" s="34">
        <f>+N24</f>
        <v>4895772.210000001</v>
      </c>
      <c r="O22" s="41">
        <f>+'[1]OSN '!N23+'[1]INM'!N22+'[1]CORO'!N22+'[1]CLN'!N21+'[1]sinemu'!N22</f>
        <v>-4895772.210000001</v>
      </c>
      <c r="P22" s="36"/>
    </row>
    <row r="23" spans="1:16" ht="15" hidden="1">
      <c r="A23" s="25" t="s">
        <v>39</v>
      </c>
      <c r="B23" s="37" t="s">
        <v>40</v>
      </c>
      <c r="C23" s="27">
        <f>+'[1]OSN '!C24+'[1]INM'!C23+'[1]CORO'!C23+'[1]CLN'!C22+'[1]sinemu'!C23</f>
        <v>0</v>
      </c>
      <c r="D23" s="27"/>
      <c r="E23" s="27"/>
      <c r="F23" s="27">
        <f>+'[1]OSN '!E24+'[1]INM'!E23+'[1]CORO'!E23+'[1]CLN'!E22+'[1]sinemu'!E23</f>
        <v>0</v>
      </c>
      <c r="G23" s="28">
        <f>+'[1]OSN '!F24+'[1]INM'!F23+'[1]CORO'!F23+'[1]CLN'!F22+'[1]sinemu'!F23</f>
        <v>0</v>
      </c>
      <c r="H23" s="27">
        <f>+'[1]OSN '!G24+'[1]INM'!G23+'[1]CORO'!G23+'[1]CLN'!G22+'[1]sinemu'!G23</f>
        <v>0</v>
      </c>
      <c r="I23" s="27">
        <f>+'[1]OSN '!H24+'[1]INM'!H23+'[1]CORO'!H23+'[1]CLN'!H22+'[1]sinemu'!H23</f>
        <v>0</v>
      </c>
      <c r="J23" s="27">
        <f>+'[1]OSN '!I24+'[1]INM'!I23+'[1]CORO'!I23+'[1]CLN'!I22+'[1]sinemu'!I23</f>
        <v>0</v>
      </c>
      <c r="K23" s="27">
        <f>+'[1]OSN '!J24+'[1]INM'!J23+'[1]CORO'!J23+'[1]CLN'!J22+'[1]sinemu'!J23</f>
        <v>0</v>
      </c>
      <c r="L23" s="27">
        <f>+'[1]OSN '!K24+'[1]INM'!K23+'[1]CORO'!K23+'[1]CLN'!K22+'[1]sinemu'!K23</f>
        <v>0</v>
      </c>
      <c r="M23" s="27">
        <f>+'[1]OSN '!L24+'[1]INM'!L23+'[1]CORO'!L23+'[1]CLN'!L22+'[1]sinemu'!L23</f>
        <v>0</v>
      </c>
      <c r="N23" s="27">
        <f>+'[1]OSN '!M24+'[1]INM'!M23+'[1]CORO'!M23+'[1]CLN'!M22+'[1]sinemu'!M23</f>
        <v>0</v>
      </c>
      <c r="O23" s="29">
        <f>+'[1]OSN '!N24+'[1]INM'!N23+'[1]CORO'!N23+'[1]CLN'!N22+'[1]sinemu'!N23</f>
        <v>0</v>
      </c>
      <c r="P23" s="36"/>
    </row>
    <row r="24" spans="1:16" ht="15">
      <c r="A24" s="25" t="s">
        <v>41</v>
      </c>
      <c r="B24" s="37" t="s">
        <v>42</v>
      </c>
      <c r="C24" s="27">
        <f>+'[1]OSN '!C25+'[1]INM'!C24+'[1]CORO'!C24+'[1]CLN'!C23+'[1]sinemu'!C24</f>
        <v>0</v>
      </c>
      <c r="D24" s="27">
        <f>+'[1]OSN '!E25</f>
        <v>0</v>
      </c>
      <c r="E24" s="27"/>
      <c r="F24" s="27">
        <f>+'[1]OSN '!E25+'[1]INM'!E24+'[1]CORO'!E24+'[1]CLN'!E23+'[1]sinemu'!E24</f>
        <v>0</v>
      </c>
      <c r="G24" s="28">
        <f>+'[1]OSN '!F25+'[1]INM'!F24+'[1]CORO'!F24+'[1]CLN'!F23+'[1]sinemu'!F24</f>
        <v>0</v>
      </c>
      <c r="H24" s="27">
        <f>+'[1]OSN '!G25+'[1]INM'!G24+'[1]CORO'!G24+'[1]CLN'!G23+'[1]sinemu'!G24</f>
        <v>0</v>
      </c>
      <c r="I24" s="27">
        <f>+'[1]OSN '!H25+'[1]INM'!H24+'[1]CORO'!H24+'[1]CLN'!H23+'[1]sinemu'!H24</f>
        <v>0</v>
      </c>
      <c r="J24" s="27">
        <f>+'[1]OSN '!I25+'[1]INM'!I24+'[1]CORO'!I24+'[1]CLN'!I23+'[1]sinemu'!I24</f>
        <v>1936228.2200000002</v>
      </c>
      <c r="K24" s="27">
        <f>+'[1]OSN '!J25+'[1]INM'!J24+'[1]CORO'!J24+'[1]CLN'!J23+'[1]sinemu'!J24</f>
        <v>2406606.42</v>
      </c>
      <c r="L24" s="27">
        <f>+'[1]OSN '!K25+'[1]INM'!K24+'[1]CORO'!K24+'[1]CLN'!K23+'[1]sinemu'!K24</f>
        <v>552937.5700000001</v>
      </c>
      <c r="M24" s="27">
        <f>+'[1]OSN '!L25+'[1]INM'!L24+'[1]CORO'!L24+'[1]CLN'!L23+'[1]sinemu'!L24</f>
        <v>4895772.210000001</v>
      </c>
      <c r="N24" s="27">
        <f>+'[1]OSN '!M25+'[1]INM'!M24+'[1]CORO'!M24+'[1]CLN'!M23+'[1]sinemu'!M24</f>
        <v>4895772.210000001</v>
      </c>
      <c r="O24" s="29">
        <f>+'[1]OSN '!N25+'[1]INM'!N24+'[1]CORO'!N24+'[1]CLN'!N23+'[1]sinemu'!N24</f>
        <v>-4895772.210000001</v>
      </c>
      <c r="P24" s="36"/>
    </row>
    <row r="25" spans="1:16" ht="15">
      <c r="A25" s="25"/>
      <c r="B25" s="26"/>
      <c r="C25" s="27">
        <f>+'[1]OSN '!C26+'[1]INM'!C25+'[1]CORO'!C25+'[1]CLN'!C24+'[1]sinemu'!C25</f>
        <v>0</v>
      </c>
      <c r="D25" s="27"/>
      <c r="E25" s="27"/>
      <c r="F25" s="27">
        <f>+'[1]OSN '!E26+'[1]INM'!E25+'[1]CORO'!E25+'[1]CLN'!E24+'[1]sinemu'!E25</f>
        <v>0</v>
      </c>
      <c r="G25" s="28">
        <f>+'[1]OSN '!F26+'[1]INM'!F25+'[1]CORO'!F25+'[1]CLN'!F24+'[1]sinemu'!F25</f>
        <v>0</v>
      </c>
      <c r="H25" s="27"/>
      <c r="I25" s="27"/>
      <c r="J25" s="27"/>
      <c r="K25" s="27"/>
      <c r="L25" s="27"/>
      <c r="M25" s="27"/>
      <c r="N25" s="27"/>
      <c r="O25" s="29"/>
      <c r="P25" s="36"/>
    </row>
    <row r="26" spans="1:24" ht="18">
      <c r="A26" s="17" t="s">
        <v>43</v>
      </c>
      <c r="B26" s="40" t="s">
        <v>44</v>
      </c>
      <c r="C26" s="34">
        <f>+'[1]OSN '!C27+'[1]INM'!C26+'[1]CORO'!C26+'[1]CLN'!C25+'[1]sinemu'!C26</f>
        <v>3141000000</v>
      </c>
      <c r="D26" s="34">
        <f>+D27+D30</f>
        <v>0</v>
      </c>
      <c r="E26" s="34"/>
      <c r="F26" s="34">
        <f>+'[1]OSN '!E27+'[1]INM'!E26+'[1]CORO'!E26+'[1]CLN'!E25+'[1]sinemu'!E26</f>
        <v>0</v>
      </c>
      <c r="G26" s="35">
        <f>+'[1]OSN '!F27+'[1]INM'!F26+'[1]CORO'!F26+'[1]CLN'!F25+'[1]sinemu'!F26</f>
        <v>0</v>
      </c>
      <c r="H26" s="34">
        <f>+H28+H30</f>
        <v>3141000000</v>
      </c>
      <c r="I26" s="34">
        <f>+I28+I30</f>
        <v>0</v>
      </c>
      <c r="J26" s="34">
        <f>+J28+J30</f>
        <v>346313244.1</v>
      </c>
      <c r="K26" s="34">
        <f>+K28+K30</f>
        <v>200739388.22</v>
      </c>
      <c r="L26" s="34">
        <f>+L28+L30</f>
        <v>245898973.35</v>
      </c>
      <c r="M26" s="34">
        <f>+'[1]OSN '!L27+'[1]INM'!L26+'[1]CORO'!L26+'[1]CLN'!L25+'[1]sinemu'!L26</f>
        <v>792951605.6700001</v>
      </c>
      <c r="N26" s="34">
        <f>+N28+N30</f>
        <v>792951605.67</v>
      </c>
      <c r="O26" s="41">
        <f>+O28+O30</f>
        <v>2348048394.33</v>
      </c>
      <c r="P26" s="36"/>
      <c r="Q26" s="35"/>
      <c r="R26" s="35"/>
      <c r="S26" s="35"/>
      <c r="T26" s="35"/>
      <c r="U26" s="35"/>
      <c r="V26" s="35"/>
      <c r="W26" s="35"/>
      <c r="X26" s="35"/>
    </row>
    <row r="27" spans="1:16" ht="15">
      <c r="A27" s="25" t="s">
        <v>45</v>
      </c>
      <c r="B27" s="37" t="s">
        <v>46</v>
      </c>
      <c r="C27" s="27">
        <f>+'[1]OSN '!C28+'[1]INM'!C27+'[1]CORO'!C27+'[1]CLN'!C26+'[1]sinemu'!C27</f>
        <v>2981000000</v>
      </c>
      <c r="D27" s="27">
        <f>+D28</f>
        <v>0</v>
      </c>
      <c r="E27" s="27">
        <v>0</v>
      </c>
      <c r="F27" s="27">
        <f>+'[1]OSN '!E28+'[1]INM'!E27+'[1]CORO'!E27+'[1]CLN'!E26+'[1]sinemu'!E27</f>
        <v>0</v>
      </c>
      <c r="G27" s="28">
        <f>+'[1]OSN '!F28+'[1]INM'!F27+'[1]CORO'!F27+'[1]CLN'!F26+'[1]sinemu'!F27</f>
        <v>0</v>
      </c>
      <c r="H27" s="27">
        <f>+C27+D27</f>
        <v>2981000000</v>
      </c>
      <c r="I27" s="27">
        <f>+I28</f>
        <v>0</v>
      </c>
      <c r="J27" s="42">
        <f>+'[1]OSN '!I28+'[1]INM'!I27+'[1]CORO'!I27+'[1]CLN'!I26+'[1]sinemu'!I27</f>
        <v>336338548</v>
      </c>
      <c r="K27" s="42">
        <f>+'[1]OSN '!J28+'[1]INM'!J27+'[1]CORO'!J27+'[1]CLN'!J26+'[1]sinemu'!J27</f>
        <v>194204613.00000003</v>
      </c>
      <c r="L27" s="42">
        <f>+'[1]OSN '!K28+'[1]INM'!K27+'[1]CORO'!K27+'[1]CLN'!K26+'[1]sinemu'!K27</f>
        <v>237405632.99999997</v>
      </c>
      <c r="M27" s="27">
        <f>+'[1]OSN '!L28+'[1]INM'!L27+'[1]CORO'!L27+'[1]CLN'!L26+'[1]sinemu'!L27</f>
        <v>767948794</v>
      </c>
      <c r="N27" s="27">
        <f>+N28</f>
        <v>767948794</v>
      </c>
      <c r="O27" s="29">
        <f>+H27-N27</f>
        <v>2213051206</v>
      </c>
      <c r="P27" s="36"/>
    </row>
    <row r="28" spans="1:16" ht="29.25">
      <c r="A28" s="25" t="s">
        <v>47</v>
      </c>
      <c r="B28" s="39" t="s">
        <v>48</v>
      </c>
      <c r="C28" s="27">
        <f>+'[1]OSN '!C29+'[1]INM'!C28+'[1]CORO'!C28+'[1]CLN'!C27+'[1]sinemu'!C28</f>
        <v>2981000000</v>
      </c>
      <c r="D28" s="34">
        <f>+'[1]OSN '!E29</f>
        <v>0</v>
      </c>
      <c r="E28" s="27">
        <v>0</v>
      </c>
      <c r="F28" s="27">
        <f>+'[1]OSN '!E29+'[1]INM'!E28+'[1]CORO'!E28+'[1]CLN'!E27+'[1]sinemu'!E28</f>
        <v>0</v>
      </c>
      <c r="G28" s="28">
        <f>+'[1]OSN '!F29+'[1]INM'!F28+'[1]CORO'!F28+'[1]CLN'!F27+'[1]sinemu'!F28</f>
        <v>0</v>
      </c>
      <c r="H28" s="27">
        <f>+C28+D28</f>
        <v>2981000000</v>
      </c>
      <c r="I28" s="27">
        <f>+'[1]OSN '!H29+'[1]INM'!H28+'[1]CORO'!H28+'[1]CLN'!H27+'[1]sinemu'!H28</f>
        <v>0</v>
      </c>
      <c r="J28" s="27">
        <v>336338548</v>
      </c>
      <c r="K28" s="27">
        <v>194204613</v>
      </c>
      <c r="L28" s="27">
        <v>237405633</v>
      </c>
      <c r="M28" s="27">
        <f>+'[1]OSN '!L29+'[1]INM'!L28+'[1]CORO'!L28+'[1]CLN'!L27+'[1]sinemu'!L28</f>
        <v>767948794</v>
      </c>
      <c r="N28" s="27">
        <f>+'[1]OSN '!M29+'[1]INM'!M28+'[1]CORO'!M28+'[1]CLN'!M27+'[1]sinemu'!M28</f>
        <v>767948794</v>
      </c>
      <c r="O28" s="29">
        <f>+H28-N28</f>
        <v>2213051206</v>
      </c>
      <c r="P28" s="36"/>
    </row>
    <row r="29" spans="1:16" ht="15">
      <c r="A29" s="25"/>
      <c r="B29" s="37"/>
      <c r="C29" s="27"/>
      <c r="D29" s="27"/>
      <c r="E29" s="27"/>
      <c r="F29" s="27">
        <f>+'[1]OSN '!E30+'[1]INM'!E29+'[1]CORO'!E29+'[1]CLN'!E28+'[1]sinemu'!E29</f>
        <v>0</v>
      </c>
      <c r="G29" s="28">
        <f>+'[1]OSN '!F30+'[1]INM'!F29+'[1]CORO'!F29+'[1]CLN'!F28+'[1]sinemu'!F29</f>
        <v>0</v>
      </c>
      <c r="H29" s="27">
        <f>+'[1]OSN '!G30+'[1]INM'!G29+'[1]CORO'!G29+'[1]CLN'!G28+'[1]sinemu'!G29</f>
        <v>0</v>
      </c>
      <c r="I29" s="27">
        <f>+'[1]OSN '!H30+'[1]INM'!H29+'[1]CORO'!H29+'[1]CLN'!H28+'[1]sinemu'!H29</f>
        <v>0</v>
      </c>
      <c r="J29" s="27">
        <f>+'[1]OSN '!I30+'[1]INM'!I29+'[1]CORO'!I29+'[1]CLN'!I28+'[1]sinemu'!I29</f>
        <v>0</v>
      </c>
      <c r="K29" s="27">
        <f>+'[1]OSN '!J30+'[1]INM'!J29+'[1]CORO'!J29+'[1]CLN'!J28+'[1]sinemu'!J29</f>
        <v>0</v>
      </c>
      <c r="L29" s="27">
        <f>+'[1]OSN '!K30+'[1]INM'!K29+'[1]CORO'!K29+'[1]CLN'!K28+'[1]sinemu'!K29</f>
        <v>0</v>
      </c>
      <c r="M29" s="27">
        <f>+'[1]OSN '!L30+'[1]INM'!L29+'[1]CORO'!L29+'[1]CLN'!L28+'[1]sinemu'!L29</f>
        <v>0</v>
      </c>
      <c r="N29" s="27">
        <f>+'[1]OSN '!M30+'[1]INM'!M29+'[1]CORO'!M29+'[1]CLN'!M28+'[1]sinemu'!M29</f>
        <v>0</v>
      </c>
      <c r="O29" s="29">
        <f>+'[1]OSN '!N30+'[1]INM'!N29+'[1]CORO'!N29+'[1]CLN'!N28+'[1]sinemu'!N29</f>
        <v>0</v>
      </c>
      <c r="P29" s="36"/>
    </row>
    <row r="30" spans="1:16" ht="15">
      <c r="A30" s="25" t="s">
        <v>49</v>
      </c>
      <c r="B30" s="37" t="s">
        <v>50</v>
      </c>
      <c r="C30" s="27">
        <f>+'[1]OSN '!C31+'[1]INM'!C30+'[1]CORO'!C30+'[1]CLN'!C29+'[1]sinemu'!C30</f>
        <v>160000000</v>
      </c>
      <c r="D30" s="27">
        <f>+D31</f>
        <v>0</v>
      </c>
      <c r="E30" s="27"/>
      <c r="F30" s="27">
        <f>+'[1]OSN '!E31+'[1]INM'!E30+'[1]CORO'!E30+'[1]CLN'!E29+'[1]sinemu'!E30</f>
        <v>0</v>
      </c>
      <c r="G30" s="28">
        <f>+'[1]OSN '!F31+'[1]INM'!F30+'[1]CORO'!F30+'[1]CLN'!F29+'[1]sinemu'!F30</f>
        <v>0</v>
      </c>
      <c r="H30" s="27">
        <f>+'[1]OSN '!G31+'[1]INM'!G30+'[1]CORO'!G30+'[1]CLN'!G29+'[1]sinemu'!G30+D30</f>
        <v>160000000</v>
      </c>
      <c r="I30" s="27">
        <f>+'[1]OSN '!H31+'[1]INM'!H30+'[1]CORO'!H30+'[1]CLN'!H29+'[1]sinemu'!H30</f>
        <v>0</v>
      </c>
      <c r="J30" s="27">
        <f>+J31</f>
        <v>9974696.1</v>
      </c>
      <c r="K30" s="27">
        <f>+'[1]OSN '!J31+'[1]INM'!J30+'[1]CORO'!J30+'[1]CLN'!J29+'[1]sinemu'!J30</f>
        <v>6534775.22</v>
      </c>
      <c r="L30" s="27">
        <f>+'[1]OSN '!K31+'[1]INM'!K30+'[1]CORO'!K30+'[1]CLN'!K29+'[1]sinemu'!K30</f>
        <v>8493340.35</v>
      </c>
      <c r="M30" s="27">
        <f>+'[1]OSN '!L31+'[1]INM'!L30+'[1]CORO'!L30+'[1]CLN'!L29+'[1]sinemu'!L30</f>
        <v>25002811.67</v>
      </c>
      <c r="N30" s="27">
        <f>+'[1]OSN '!M31+'[1]INM'!M30+'[1]CORO'!M30+'[1]CLN'!M29+'[1]sinemu'!M30</f>
        <v>25002811.67</v>
      </c>
      <c r="O30" s="29">
        <f>+'[1]OSN '!N31+'[1]INM'!N30+'[1]CORO'!N30+'[1]CLN'!N29+'[1]sinemu'!N30</f>
        <v>134997188.32999998</v>
      </c>
      <c r="P30" s="36"/>
    </row>
    <row r="31" spans="1:16" ht="28.5">
      <c r="A31" s="25"/>
      <c r="B31" s="39" t="s">
        <v>51</v>
      </c>
      <c r="C31" s="27">
        <f>+'[1]OSN '!C32+'[1]INM'!C31+'[1]CORO'!C31+'[1]CLN'!C30+'[1]sinemu'!C31</f>
        <v>160000000</v>
      </c>
      <c r="D31" s="27"/>
      <c r="E31" s="27"/>
      <c r="F31" s="27">
        <f>+'[1]OSN '!E32+'[1]INM'!E31+'[1]CORO'!E31+'[1]CLN'!E30+'[1]sinemu'!E31</f>
        <v>0</v>
      </c>
      <c r="G31" s="28">
        <f>+'[1]OSN '!F32+'[1]INM'!F31+'[1]CORO'!F31+'[1]CLN'!F30+'[1]sinemu'!F31</f>
        <v>0</v>
      </c>
      <c r="H31" s="27">
        <f>+'[1]OSN '!G32+'[1]INM'!G31+'[1]CORO'!G31+'[1]CLN'!G30+'[1]sinemu'!G31+D31</f>
        <v>160000000</v>
      </c>
      <c r="I31" s="27">
        <f>+'[1]OSN '!H32+'[1]INM'!H31+'[1]CORO'!H31+'[1]CLN'!H30+'[1]sinemu'!H31</f>
        <v>0</v>
      </c>
      <c r="J31" s="27">
        <f>+'[1]OSN '!I32+'[1]INM'!I31+'[1]CORO'!I31+'[1]CLN'!I30+'[1]sinemu'!I31</f>
        <v>9974696.1</v>
      </c>
      <c r="K31" s="27">
        <f>+'[1]OSN '!J32+'[1]INM'!J31+'[1]CORO'!J31+'[1]CLN'!J30+'[1]sinemu'!J31</f>
        <v>6534775.22</v>
      </c>
      <c r="L31" s="27">
        <f>+'[1]OSN '!K32+'[1]INM'!K31+'[1]CORO'!K31+'[1]CLN'!K30+'[1]sinemu'!K31</f>
        <v>8493340.35</v>
      </c>
      <c r="M31" s="27">
        <f>+'[1]OSN '!L32+'[1]INM'!L31+'[1]CORO'!L31+'[1]CLN'!L30+'[1]sinemu'!L31</f>
        <v>25002811.67</v>
      </c>
      <c r="N31" s="27">
        <f>+'[1]OSN '!M32+'[1]INM'!M31+'[1]CORO'!M31+'[1]CLN'!M30+'[1]sinemu'!M31</f>
        <v>25002811.67</v>
      </c>
      <c r="O31" s="29">
        <f>+'[1]OSN '!N32+'[1]INM'!N31+'[1]CORO'!N31+'[1]CLN'!N30+'[1]sinemu'!N31</f>
        <v>134997188.32999998</v>
      </c>
      <c r="P31" s="36"/>
    </row>
    <row r="32" spans="1:16" ht="15">
      <c r="A32" s="25"/>
      <c r="B32" s="37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7"/>
      <c r="O32" s="29"/>
      <c r="P32" s="36"/>
    </row>
    <row r="33" spans="1:16" ht="18" hidden="1">
      <c r="A33" s="17" t="s">
        <v>52</v>
      </c>
      <c r="B33" s="40" t="s">
        <v>53</v>
      </c>
      <c r="C33" s="27">
        <f>+C34</f>
        <v>0</v>
      </c>
      <c r="D33" s="34">
        <f>+D34</f>
        <v>0</v>
      </c>
      <c r="E33" s="27"/>
      <c r="F33" s="27"/>
      <c r="G33" s="28"/>
      <c r="H33" s="34">
        <f>+H34</f>
        <v>0</v>
      </c>
      <c r="I33" s="34">
        <f>+I34</f>
        <v>0</v>
      </c>
      <c r="J33" s="34">
        <f>+J34</f>
        <v>0</v>
      </c>
      <c r="K33" s="34">
        <f>+K34</f>
        <v>0</v>
      </c>
      <c r="L33" s="34">
        <f>+L34</f>
        <v>0</v>
      </c>
      <c r="M33" s="34">
        <f>+J33+K33+L33</f>
        <v>0</v>
      </c>
      <c r="N33" s="34">
        <f>+N34</f>
        <v>0</v>
      </c>
      <c r="O33" s="34">
        <f>+H33-N33</f>
        <v>0</v>
      </c>
      <c r="P33" s="36"/>
    </row>
    <row r="34" spans="1:16" ht="15" hidden="1">
      <c r="A34" s="25" t="s">
        <v>54</v>
      </c>
      <c r="B34" s="37" t="s">
        <v>55</v>
      </c>
      <c r="C34" s="27">
        <v>0</v>
      </c>
      <c r="D34" s="27"/>
      <c r="E34" s="27"/>
      <c r="F34" s="27"/>
      <c r="G34" s="28"/>
      <c r="H34" s="27">
        <f>+D34</f>
        <v>0</v>
      </c>
      <c r="I34" s="27">
        <v>0</v>
      </c>
      <c r="J34" s="27">
        <v>0</v>
      </c>
      <c r="K34" s="27">
        <v>0</v>
      </c>
      <c r="L34" s="27"/>
      <c r="M34" s="27">
        <f>+J34+K34+L34</f>
        <v>0</v>
      </c>
      <c r="N34" s="27">
        <f>+I34+M34</f>
        <v>0</v>
      </c>
      <c r="O34" s="29">
        <f>+H34-N34</f>
        <v>0</v>
      </c>
      <c r="P34" s="36"/>
    </row>
    <row r="35" spans="1:16" ht="15" hidden="1">
      <c r="A35" s="25"/>
      <c r="B35" s="37"/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7"/>
      <c r="N35" s="27"/>
      <c r="O35" s="29"/>
      <c r="P35" s="36"/>
    </row>
    <row r="36" spans="1:18" ht="15.75">
      <c r="A36" s="17" t="s">
        <v>56</v>
      </c>
      <c r="B36" s="43" t="s">
        <v>57</v>
      </c>
      <c r="C36" s="34">
        <f>+C37</f>
        <v>53950000</v>
      </c>
      <c r="D36" s="34">
        <f>+D37+D38</f>
        <v>0</v>
      </c>
      <c r="E36" s="34">
        <f>+E41+E42</f>
        <v>0</v>
      </c>
      <c r="F36" s="34">
        <f>+F40</f>
        <v>0</v>
      </c>
      <c r="G36" s="35">
        <f>+'[1]OSN '!F33+'[1]INM'!F32+'[1]CORO'!F32+'[1]CLN'!F31+'[1]sinemu'!F32</f>
        <v>0</v>
      </c>
      <c r="H36" s="34">
        <f>+H37+H38</f>
        <v>53950000</v>
      </c>
      <c r="I36" s="34">
        <f>+I37+I38</f>
        <v>0</v>
      </c>
      <c r="J36" s="34">
        <f>+'[1]OSN '!I33+'[1]INM'!I32+'[1]CORO'!I32+'[1]CLN'!I31+'[1]sinemu'!I32</f>
        <v>0</v>
      </c>
      <c r="K36" s="34">
        <f>+'[1]OSN '!J33+'[1]INM'!J32+'[1]CORO'!J32+'[1]CLN'!J31+'[1]sinemu'!J32</f>
        <v>0</v>
      </c>
      <c r="L36" s="34">
        <f>+'[1]OSN '!K33+'[1]INM'!K32+'[1]CORO'!K32+'[1]CLN'!K31+'[1]sinemu'!K32</f>
        <v>31800000</v>
      </c>
      <c r="M36" s="34">
        <f>+M37+M38</f>
        <v>52800000</v>
      </c>
      <c r="N36" s="34">
        <f>+N37+N38</f>
        <v>52800000</v>
      </c>
      <c r="O36" s="41">
        <f>+O37</f>
        <v>1150000</v>
      </c>
      <c r="P36" s="36"/>
      <c r="R36" s="44"/>
    </row>
    <row r="37" spans="1:18" ht="15.75">
      <c r="A37" s="25" t="s">
        <v>58</v>
      </c>
      <c r="B37" s="37" t="s">
        <v>59</v>
      </c>
      <c r="C37" s="27">
        <f>+'[1]OSN '!C34+'[1]INM'!C36+'[1]CORO'!C36+'[1]CLN'!C36</f>
        <v>53950000</v>
      </c>
      <c r="D37" s="34">
        <f>+'[1]OSN '!E34</f>
        <v>0</v>
      </c>
      <c r="E37" s="34"/>
      <c r="F37" s="34">
        <f>+'[1]OSN '!E34+'[1]INM'!E33+'[1]CORO'!E33+'[1]CLN'!E33</f>
        <v>0</v>
      </c>
      <c r="G37" s="34">
        <f>+'[1]OSN '!F34+'[1]INM'!F33+'[1]CORO'!F33+'[1]CLN'!F33</f>
        <v>0</v>
      </c>
      <c r="H37" s="27">
        <f>+C37+D37</f>
        <v>53950000</v>
      </c>
      <c r="I37" s="34">
        <f>+'[1]OSN '!H34+'[1]INM'!H36+'[1]CORO'!H36+'[1]CLN'!H33</f>
        <v>0</v>
      </c>
      <c r="J37" s="42">
        <f>+'[1]OSN '!I34+'[1]INM'!I33+'[1]CORO'!I33+'[1]CLN'!I33</f>
        <v>0</v>
      </c>
      <c r="K37" s="34">
        <f>+'[1]OSN '!J34+'[1]INM'!J33+'[1]CORO'!J33+'[1]CLN'!J33</f>
        <v>0</v>
      </c>
      <c r="L37" s="42">
        <f>+'[1]OSN '!K34+'[1]INM'!K36+'[1]CORO'!K36</f>
        <v>52800000</v>
      </c>
      <c r="M37" s="27">
        <f>+J37+K37+L37</f>
        <v>52800000</v>
      </c>
      <c r="N37" s="27">
        <f>+M37+I37</f>
        <v>52800000</v>
      </c>
      <c r="O37" s="29">
        <f>+H37-N37</f>
        <v>1150000</v>
      </c>
      <c r="P37" s="36"/>
      <c r="R37" s="45"/>
    </row>
    <row r="38" spans="1:16" ht="15.75">
      <c r="A38" s="25" t="s">
        <v>60</v>
      </c>
      <c r="B38" s="37" t="s">
        <v>61</v>
      </c>
      <c r="C38" s="27">
        <f>+'[1]OSN '!C35+'[1]INM'!C34+'[1]CORO'!C34+'[1]CLN'!C34+'[1]sinemu'!C34</f>
        <v>0</v>
      </c>
      <c r="D38" s="34"/>
      <c r="E38" s="34"/>
      <c r="F38" s="34">
        <f>+'[1]OSN '!E35+'[1]INM'!E34+'[1]CORO'!E34+'[1]CLN'!E34</f>
        <v>0</v>
      </c>
      <c r="G38" s="34">
        <f>+'[1]OSN '!F35+'[1]INM'!F34+'[1]CORO'!F34+'[1]CLN'!F34</f>
        <v>0</v>
      </c>
      <c r="H38" s="27">
        <f>+C38+D38</f>
        <v>0</v>
      </c>
      <c r="I38" s="34">
        <v>0</v>
      </c>
      <c r="J38" s="42">
        <f>+'[1]OSN '!I35+'[1]INM'!I34+'[1]CORO'!I34+'[1]CLN'!I34</f>
        <v>0</v>
      </c>
      <c r="K38" s="42">
        <f>+'[1]OSN '!J35+'[1]INM'!J34+'[1]CORO'!J34+'[1]CLN'!J34</f>
        <v>0</v>
      </c>
      <c r="L38" s="42">
        <f>+'[1]OSN '!K35+'[1]INM'!K34+'[1]CORO'!K34+'[1]CLN'!K34</f>
        <v>0</v>
      </c>
      <c r="M38" s="27">
        <f>+'[1]OSN '!L35+'[1]INM'!L34+'[1]CORO'!L34+'[1]CLN'!L33+'[1]sinemu'!L34</f>
        <v>0</v>
      </c>
      <c r="N38" s="27">
        <f>+'[1]OSN '!M35+'[1]INM'!M34+'[1]CORO'!M34+'[1]CLN'!M33+'[1]sinemu'!M34</f>
        <v>0</v>
      </c>
      <c r="O38" s="29">
        <f>+H38-N38</f>
        <v>0</v>
      </c>
      <c r="P38" s="36"/>
    </row>
    <row r="39" spans="1:16" ht="15.75">
      <c r="A39" s="25"/>
      <c r="B39" s="37"/>
      <c r="C39" s="34"/>
      <c r="D39" s="34"/>
      <c r="E39" s="34"/>
      <c r="F39" s="34"/>
      <c r="G39" s="46"/>
      <c r="H39" s="34"/>
      <c r="I39" s="34"/>
      <c r="J39" s="34"/>
      <c r="K39" s="34"/>
      <c r="L39" s="34"/>
      <c r="M39" s="34"/>
      <c r="N39" s="34"/>
      <c r="O39" s="41"/>
      <c r="P39" s="36"/>
    </row>
    <row r="40" spans="1:16" ht="15.75" hidden="1">
      <c r="A40" s="17"/>
      <c r="B40" s="43"/>
      <c r="C40" s="34">
        <f>SUM(C41:C42)</f>
        <v>0</v>
      </c>
      <c r="D40" s="34"/>
      <c r="E40" s="34"/>
      <c r="F40" s="34">
        <f>SUM(F42)</f>
        <v>0</v>
      </c>
      <c r="G40" s="35"/>
      <c r="H40" s="34"/>
      <c r="I40" s="34"/>
      <c r="J40" s="34"/>
      <c r="K40" s="34"/>
      <c r="L40" s="34"/>
      <c r="M40" s="34"/>
      <c r="N40" s="34">
        <f>+N41+N42</f>
        <v>0</v>
      </c>
      <c r="O40" s="41">
        <f>-N40</f>
        <v>0</v>
      </c>
      <c r="P40" s="36"/>
    </row>
    <row r="41" spans="1:16" ht="15" hidden="1">
      <c r="A41" s="25" t="s">
        <v>58</v>
      </c>
      <c r="B41" s="37" t="s">
        <v>59</v>
      </c>
      <c r="C41" s="27"/>
      <c r="D41" s="27"/>
      <c r="E41" s="27">
        <f>+'[1]OSN '!D37+'[1]INM'!D36+'[1]CORO'!D36+'[1]CLN'!D36+'[1]sinemu'!D38</f>
        <v>0</v>
      </c>
      <c r="F41" s="27">
        <f>+'[1]OSN '!E37+'[1]INM'!F36+'[1]CORO'!F36+'[1]CLN'!F36+'[1]sinemu'!E38</f>
        <v>0</v>
      </c>
      <c r="G41" s="27">
        <v>0</v>
      </c>
      <c r="H41" s="27">
        <f>+C41</f>
        <v>0</v>
      </c>
      <c r="I41" s="27">
        <f>+'[1]OSN '!H34+'[1]INM'!H33+'[1]CORO'!H33+'[1]CLN'!H33+'[1]sinemu'!H38</f>
        <v>0</v>
      </c>
      <c r="J41" s="27">
        <f>+'[1]OSN '!I34+'[1]INM'!I33+'[1]CORO'!I33+'[1]CLN'!I33+'[1]sinemu'!I38</f>
        <v>0</v>
      </c>
      <c r="K41" s="27">
        <f>+'[1]OSN '!J34+'[1]INM'!J33+'[1]CORO'!J33+'[1]CLN'!J33+'[1]sinemu'!J38</f>
        <v>0</v>
      </c>
      <c r="L41" s="27">
        <f>+'[1]OSN '!K34+'[1]INM'!K33+'[1]CORO'!K33+'[1]CLN'!K33+'[1]sinemu'!K38</f>
        <v>30500000</v>
      </c>
      <c r="M41" s="27"/>
      <c r="N41" s="27"/>
      <c r="O41" s="29">
        <f>-N41</f>
        <v>0</v>
      </c>
      <c r="P41" s="36"/>
    </row>
    <row r="42" spans="1:16" ht="15" hidden="1">
      <c r="A42" s="25" t="s">
        <v>60</v>
      </c>
      <c r="B42" s="37" t="s">
        <v>61</v>
      </c>
      <c r="C42" s="27"/>
      <c r="D42" s="27"/>
      <c r="E42" s="27">
        <f>+'[1]OSN '!D38+'[1]INM'!D37+'[1]CORO'!D37+'[1]CLN'!D37+'[1]sinemu'!D39</f>
        <v>0</v>
      </c>
      <c r="F42" s="27">
        <f>+'[1]OSN '!E39+'[1]INM'!E38+'[1]CORO'!E38+'[1]CLN'!E38+'[1]sinemu'!E40</f>
        <v>0</v>
      </c>
      <c r="G42" s="27">
        <v>0</v>
      </c>
      <c r="H42" s="27">
        <f>+C42</f>
        <v>0</v>
      </c>
      <c r="I42" s="27">
        <f>+'[1]OSN '!H35+'[1]INM'!H34+'[1]CORO'!H34+'[1]CLN'!H34+'[1]sinemu'!H39</f>
        <v>0</v>
      </c>
      <c r="J42" s="27">
        <f>+'[1]OSN '!I35+'[1]INM'!I34+'[1]CORO'!I34+'[1]CLN'!I34+'[1]sinemu'!I39</f>
        <v>0</v>
      </c>
      <c r="K42" s="27">
        <f>+'[1]OSN '!J35+'[1]INM'!J34+'[1]CORO'!J34+'[1]CLN'!J34+'[1]sinemu'!J39</f>
        <v>0</v>
      </c>
      <c r="L42" s="27">
        <f>+'[1]OSN '!K35+'[1]INM'!K34+'[1]CORO'!K34+'[1]CLN'!K34+'[1]sinemu'!K39</f>
        <v>0</v>
      </c>
      <c r="M42" s="27">
        <f>+'[1]OSN '!L35+'[1]INM'!L34+'[1]CORO'!L34+'[1]CLN'!L34+'[1]sinemu'!L39</f>
        <v>0</v>
      </c>
      <c r="N42" s="27"/>
      <c r="O42" s="29">
        <f>-N42</f>
        <v>0</v>
      </c>
      <c r="P42" s="36"/>
    </row>
    <row r="43" spans="1:16" ht="16.5" thickBot="1">
      <c r="A43" s="47"/>
      <c r="B43" s="48" t="s">
        <v>62</v>
      </c>
      <c r="C43" s="49">
        <f>+C9+C26+C36+C33</f>
        <v>3509547000</v>
      </c>
      <c r="D43" s="49">
        <f>+D9+D26+D36+D33+D22</f>
        <v>0</v>
      </c>
      <c r="E43" s="49">
        <f>+E40+E26+E22+E9</f>
        <v>0</v>
      </c>
      <c r="F43" s="49">
        <f>+F36</f>
        <v>0</v>
      </c>
      <c r="G43" s="49">
        <v>0</v>
      </c>
      <c r="H43" s="49">
        <f>+H9+H26+H36+H33+H22</f>
        <v>3509547000</v>
      </c>
      <c r="I43" s="49">
        <f>+I26+I9+I36</f>
        <v>0</v>
      </c>
      <c r="J43" s="49">
        <f>+J9+J26+J36</f>
        <v>348517072.32000005</v>
      </c>
      <c r="K43" s="49">
        <f>+K9+K26+K36</f>
        <v>239608634.02</v>
      </c>
      <c r="L43" s="49">
        <f>+L9+L26+L36+L33</f>
        <v>305654549.39</v>
      </c>
      <c r="M43" s="49">
        <f>+M26+M9+M36</f>
        <v>914780255.73</v>
      </c>
      <c r="N43" s="49">
        <f>+N26+N9+N36+N33</f>
        <v>914780255.73</v>
      </c>
      <c r="O43" s="50">
        <f>+O9+O26+O36+O33</f>
        <v>2594766744.27</v>
      </c>
      <c r="P43" s="36"/>
    </row>
    <row r="44" spans="1:16" s="55" customFormat="1" ht="15.75" thickTop="1">
      <c r="A44" s="51"/>
      <c r="B44" s="52"/>
      <c r="C44" s="53"/>
      <c r="D44" s="53"/>
      <c r="E44" s="53"/>
      <c r="F44" s="53"/>
      <c r="G44" s="53"/>
      <c r="H44" s="53"/>
      <c r="I44" s="53">
        <v>2937091848.3</v>
      </c>
      <c r="J44" s="53"/>
      <c r="K44" s="53"/>
      <c r="L44" s="56"/>
      <c r="M44" s="56"/>
      <c r="N44" s="56"/>
      <c r="O44" s="56"/>
      <c r="P44" s="56"/>
    </row>
    <row r="45" spans="1:16" s="55" customFormat="1" ht="15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6"/>
      <c r="M45" s="56"/>
      <c r="N45" s="56"/>
      <c r="O45" s="56"/>
      <c r="P45" s="56"/>
    </row>
    <row r="46" spans="1:16" s="55" customFormat="1" ht="15">
      <c r="A46" s="51"/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5" customFormat="1" ht="15">
      <c r="A47" s="51"/>
      <c r="B47" s="5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15">
      <c r="A48" s="5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s="58" customFormat="1" ht="15">
      <c r="A49" s="57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s="58" customFormat="1" ht="15">
      <c r="A50" s="57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s="58" customFormat="1" ht="15">
      <c r="A51" s="57"/>
      <c r="B51" s="5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s="58" customFormat="1" ht="15">
      <c r="A52" s="57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s="58" customFormat="1" ht="15">
      <c r="A53" s="57"/>
      <c r="B53" s="5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s="58" customFormat="1" ht="15.75">
      <c r="A54" s="57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s="58" customFormat="1" ht="15">
      <c r="A55" s="57"/>
      <c r="B55" s="5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s="58" customFormat="1" ht="15">
      <c r="A56" s="57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s="58" customFormat="1" ht="15">
      <c r="A57" s="57"/>
      <c r="B57" s="5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s="58" customFormat="1" ht="15">
      <c r="A58" s="57"/>
      <c r="B58" s="5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s="58" customFormat="1" ht="15">
      <c r="A59" s="57"/>
      <c r="B59" s="5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s="58" customFormat="1" ht="15">
      <c r="A60" s="57"/>
      <c r="B60" s="6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s="58" customFormat="1" ht="15">
      <c r="A61" s="57"/>
      <c r="B61" s="5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s="58" customFormat="1" ht="15">
      <c r="A62" s="57"/>
      <c r="B62" s="5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16" s="58" customFormat="1" ht="15">
      <c r="A63" s="57"/>
      <c r="B63" s="5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6" s="58" customFormat="1" ht="15">
      <c r="A64" s="57"/>
      <c r="B64" s="5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1:16" s="58" customFormat="1" ht="15">
      <c r="A65" s="57"/>
      <c r="B65" s="5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 s="58" customFormat="1" ht="15">
      <c r="A66" s="57"/>
      <c r="B66" s="5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1:16" s="58" customFormat="1" ht="15">
      <c r="A67" s="57"/>
      <c r="B67" s="5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s="58" customFormat="1" ht="15">
      <c r="A68" s="57"/>
      <c r="B68" s="5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s="58" customFormat="1" ht="15">
      <c r="A69" s="57"/>
      <c r="B69" s="5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s="58" customFormat="1" ht="15">
      <c r="A70" s="57"/>
      <c r="B70" s="5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5">
      <c r="A71" s="62"/>
      <c r="B71" s="6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5">
      <c r="A72" s="62"/>
      <c r="B72" s="6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5">
      <c r="A73" s="62"/>
      <c r="B73" s="63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5">
      <c r="A74" s="62"/>
      <c r="B74" s="63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5">
      <c r="A75" s="62"/>
      <c r="B75" s="63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5">
      <c r="A76" s="62"/>
      <c r="B76" s="6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">
      <c r="A77" s="62"/>
      <c r="B77" s="6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5">
      <c r="A78" s="62"/>
      <c r="B78" s="6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5">
      <c r="A79" s="62"/>
      <c r="B79" s="6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5">
      <c r="A80" s="62"/>
      <c r="B80" s="6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5">
      <c r="A81" s="62"/>
      <c r="B81" s="6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5">
      <c r="A82" s="62"/>
      <c r="B82" s="64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5">
      <c r="A83" s="62"/>
      <c r="B83" s="6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5.75">
      <c r="A84" s="62"/>
      <c r="B84" s="6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5">
      <c r="A85" s="62"/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5.75">
      <c r="A86" s="62"/>
      <c r="B86" s="66"/>
      <c r="C86" s="67"/>
      <c r="D86" s="67"/>
      <c r="E86" s="67"/>
      <c r="F86" s="67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5">
      <c r="A87" s="62"/>
      <c r="B87" s="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5">
      <c r="A88" s="62"/>
      <c r="B88" s="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5">
      <c r="A89" s="62"/>
      <c r="B89" s="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5">
      <c r="A90" s="62"/>
      <c r="B90" s="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5">
      <c r="A91" s="62"/>
      <c r="B91" s="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5">
      <c r="A92" s="62"/>
      <c r="B92" s="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5">
      <c r="A93" s="62"/>
      <c r="B93" s="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5">
      <c r="A94" s="62"/>
      <c r="B94" s="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5">
      <c r="A95" s="62"/>
      <c r="B95" s="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5">
      <c r="A96" s="62"/>
      <c r="B96" s="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5">
      <c r="A97" s="62"/>
      <c r="B97" s="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5">
      <c r="A98" s="62"/>
      <c r="B98" s="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5">
      <c r="A99" s="62"/>
      <c r="B99" s="4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5">
      <c r="A100" s="62"/>
      <c r="B100" s="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5">
      <c r="A101" s="62"/>
      <c r="B101" s="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5">
      <c r="A102" s="62"/>
      <c r="B102" s="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5">
      <c r="A103" s="62"/>
      <c r="B103" s="4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5">
      <c r="A104" s="62"/>
      <c r="B104" s="4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5">
      <c r="A105" s="62"/>
      <c r="B105" s="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5">
      <c r="A106" s="62"/>
      <c r="B106" s="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5">
      <c r="A107" s="62"/>
      <c r="B107" s="4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5">
      <c r="A108" s="62"/>
      <c r="B108" s="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5">
      <c r="A109" s="62"/>
      <c r="B109" s="4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5">
      <c r="A110" s="62"/>
      <c r="B110" s="4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5">
      <c r="A111" s="62"/>
      <c r="B111" s="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5">
      <c r="A112" s="62"/>
      <c r="B112" s="4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5">
      <c r="A113" s="62"/>
      <c r="B113" s="4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5">
      <c r="A114" s="62"/>
      <c r="B114" s="4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5">
      <c r="A115" s="62"/>
      <c r="B115" s="4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15">
      <c r="A116" s="62"/>
      <c r="B116" s="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5">
      <c r="A117" s="62"/>
      <c r="B117" s="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ht="15">
      <c r="A118" s="62"/>
      <c r="B118" s="4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15">
      <c r="A119" s="62"/>
      <c r="B119" s="4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ht="15">
      <c r="A120" s="62"/>
      <c r="B120" s="4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ht="15">
      <c r="A121" s="62"/>
      <c r="B121" s="4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5" ht="15">
      <c r="A122" s="6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6" ht="15.75">
      <c r="A123" s="62"/>
      <c r="B123" s="6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36"/>
      <c r="P123" s="36"/>
    </row>
    <row r="124" spans="1:16" ht="15.75">
      <c r="A124" s="62"/>
      <c r="B124" s="18"/>
      <c r="C124" s="63"/>
      <c r="D124" s="63"/>
      <c r="E124" s="63"/>
      <c r="F124" s="63"/>
      <c r="G124" s="4"/>
      <c r="H124" s="4"/>
      <c r="I124" s="4"/>
      <c r="J124" s="4"/>
      <c r="K124" s="4"/>
      <c r="L124" s="4"/>
      <c r="M124" s="4"/>
      <c r="N124" s="4"/>
      <c r="O124" s="36"/>
      <c r="P124" s="36"/>
    </row>
    <row r="125" spans="1:16" ht="15.75">
      <c r="A125" s="62"/>
      <c r="B125" s="18"/>
      <c r="C125" s="18"/>
      <c r="D125" s="18"/>
      <c r="E125" s="18"/>
      <c r="F125" s="18"/>
      <c r="G125" s="4"/>
      <c r="H125" s="18"/>
      <c r="I125" s="4"/>
      <c r="J125" s="4"/>
      <c r="K125" s="4"/>
      <c r="L125" s="4"/>
      <c r="M125" s="4"/>
      <c r="N125" s="4"/>
      <c r="O125" s="4"/>
      <c r="P125" s="36"/>
    </row>
    <row r="126" spans="1:16" ht="15">
      <c r="A126" s="62"/>
      <c r="B126" s="63"/>
      <c r="C126" s="63"/>
      <c r="D126" s="63"/>
      <c r="E126" s="63"/>
      <c r="F126" s="63"/>
      <c r="G126" s="4"/>
      <c r="H126" s="4"/>
      <c r="I126" s="4"/>
      <c r="J126" s="4"/>
      <c r="K126" s="4"/>
      <c r="L126" s="4"/>
      <c r="M126" s="4"/>
      <c r="N126" s="4"/>
      <c r="O126" s="36"/>
      <c r="P126" s="36"/>
    </row>
    <row r="127" spans="1:16" ht="15.75">
      <c r="A127" s="62"/>
      <c r="B127" s="12"/>
      <c r="C127" s="67"/>
      <c r="D127" s="67"/>
      <c r="E127" s="67"/>
      <c r="F127" s="67"/>
      <c r="G127" s="4"/>
      <c r="H127" s="67"/>
      <c r="I127" s="67"/>
      <c r="J127" s="67"/>
      <c r="K127" s="67"/>
      <c r="L127" s="67"/>
      <c r="M127" s="67"/>
      <c r="N127" s="67"/>
      <c r="O127" s="36"/>
      <c r="P127" s="36"/>
    </row>
    <row r="128" spans="1:16" ht="15">
      <c r="A128" s="62"/>
      <c r="B128" s="63"/>
      <c r="C128" s="36"/>
      <c r="D128" s="36"/>
      <c r="E128" s="36"/>
      <c r="F128" s="36"/>
      <c r="G128" s="4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5">
      <c r="A129" s="62"/>
      <c r="B129" s="36"/>
      <c r="C129" s="36"/>
      <c r="D129" s="36"/>
      <c r="E129" s="36"/>
      <c r="F129" s="36"/>
      <c r="G129" s="4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5">
      <c r="A130" s="62"/>
      <c r="B130" s="63"/>
      <c r="C130" s="36"/>
      <c r="D130" s="36"/>
      <c r="E130" s="36"/>
      <c r="F130" s="36"/>
      <c r="G130" s="4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5">
      <c r="A131" s="62"/>
      <c r="B131" s="63"/>
      <c r="C131" s="36"/>
      <c r="D131" s="36"/>
      <c r="E131" s="36"/>
      <c r="F131" s="36"/>
      <c r="G131" s="4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15">
      <c r="A132" s="62"/>
      <c r="B132" s="63"/>
      <c r="C132" s="36"/>
      <c r="D132" s="36"/>
      <c r="E132" s="36"/>
      <c r="F132" s="36"/>
      <c r="G132" s="4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ht="15">
      <c r="A133" s="62"/>
      <c r="B133" s="64"/>
      <c r="C133" s="69"/>
      <c r="D133" s="69"/>
      <c r="E133" s="69"/>
      <c r="F133" s="69"/>
      <c r="G133" s="4"/>
      <c r="H133" s="69"/>
      <c r="I133" s="69"/>
      <c r="J133" s="69"/>
      <c r="K133" s="69"/>
      <c r="L133" s="69"/>
      <c r="M133" s="69"/>
      <c r="N133" s="69"/>
      <c r="O133" s="36"/>
      <c r="P133" s="36"/>
    </row>
    <row r="134" spans="1:16" ht="15">
      <c r="A134" s="62"/>
      <c r="B134" s="63"/>
      <c r="C134" s="36"/>
      <c r="D134" s="36"/>
      <c r="E134" s="36"/>
      <c r="F134" s="36"/>
      <c r="G134" s="4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ht="15">
      <c r="A135" s="62"/>
      <c r="B135" s="63"/>
      <c r="C135" s="36"/>
      <c r="D135" s="36"/>
      <c r="E135" s="36"/>
      <c r="F135" s="36"/>
      <c r="G135" s="4"/>
      <c r="H135" s="36"/>
      <c r="I135" s="36"/>
      <c r="J135" s="36"/>
      <c r="K135" s="36"/>
      <c r="L135" s="36"/>
      <c r="M135" s="36"/>
      <c r="N135" s="36"/>
      <c r="O135" s="4"/>
      <c r="P135" s="36"/>
    </row>
    <row r="136" spans="1:16" ht="15">
      <c r="A136" s="62"/>
      <c r="B136" s="63"/>
      <c r="C136" s="36"/>
      <c r="D136" s="36"/>
      <c r="E136" s="36"/>
      <c r="F136" s="36"/>
      <c r="G136" s="4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ht="15">
      <c r="A137" s="62"/>
      <c r="B137" s="63"/>
      <c r="C137" s="36"/>
      <c r="D137" s="36"/>
      <c r="E137" s="36"/>
      <c r="F137" s="36"/>
      <c r="G137" s="4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5">
      <c r="A138" s="62"/>
      <c r="B138" s="63"/>
      <c r="C138" s="36"/>
      <c r="D138" s="36"/>
      <c r="E138" s="36"/>
      <c r="F138" s="36"/>
      <c r="G138" s="4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5">
      <c r="A139" s="62"/>
      <c r="B139" s="63"/>
      <c r="C139" s="36"/>
      <c r="D139" s="36"/>
      <c r="E139" s="36"/>
      <c r="F139" s="36"/>
      <c r="G139" s="4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5">
      <c r="A140" s="62"/>
      <c r="B140" s="63"/>
      <c r="C140" s="36"/>
      <c r="D140" s="36"/>
      <c r="E140" s="36"/>
      <c r="F140" s="36"/>
      <c r="G140" s="4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ht="15.75">
      <c r="A141" s="62"/>
      <c r="B141" s="63"/>
      <c r="C141" s="36"/>
      <c r="D141" s="36"/>
      <c r="E141" s="36"/>
      <c r="F141" s="67"/>
      <c r="G141" s="4"/>
      <c r="H141" s="36"/>
      <c r="I141" s="67"/>
      <c r="J141" s="67"/>
      <c r="K141" s="67"/>
      <c r="L141" s="67"/>
      <c r="M141" s="36"/>
      <c r="N141" s="67"/>
      <c r="O141" s="36"/>
      <c r="P141" s="36"/>
    </row>
    <row r="142" spans="1:15" ht="15">
      <c r="A142" s="4"/>
      <c r="B142" s="63"/>
      <c r="C142" s="36"/>
      <c r="D142" s="36"/>
      <c r="E142" s="36"/>
      <c r="F142" s="36"/>
      <c r="G142" s="4"/>
      <c r="H142" s="36"/>
      <c r="I142" s="36"/>
      <c r="J142" s="36"/>
      <c r="K142" s="36"/>
      <c r="L142" s="36"/>
      <c r="M142" s="36"/>
      <c r="N142" s="36"/>
      <c r="O142" s="4"/>
    </row>
    <row r="143" spans="1:15" ht="15">
      <c r="A143" s="4"/>
      <c r="B143" s="63"/>
      <c r="C143" s="36"/>
      <c r="D143" s="36"/>
      <c r="E143" s="36"/>
      <c r="F143" s="36"/>
      <c r="G143" s="4"/>
      <c r="H143" s="36"/>
      <c r="I143" s="36"/>
      <c r="J143" s="36"/>
      <c r="K143" s="36"/>
      <c r="L143" s="36"/>
      <c r="M143" s="36"/>
      <c r="N143" s="36"/>
      <c r="O143" s="36"/>
    </row>
    <row r="144" spans="1:15" ht="15">
      <c r="A144" s="4"/>
      <c r="B144" s="63"/>
      <c r="C144" s="36"/>
      <c r="D144" s="36"/>
      <c r="E144" s="36"/>
      <c r="F144" s="36"/>
      <c r="G144" s="4"/>
      <c r="H144" s="36"/>
      <c r="I144" s="36"/>
      <c r="J144" s="36"/>
      <c r="K144" s="36"/>
      <c r="L144" s="36"/>
      <c r="M144" s="36"/>
      <c r="N144" s="36"/>
      <c r="O144" s="4"/>
    </row>
    <row r="145" spans="1:15" ht="15">
      <c r="A145" s="4"/>
      <c r="B145" s="63"/>
      <c r="C145" s="36"/>
      <c r="D145" s="36"/>
      <c r="E145" s="36"/>
      <c r="F145" s="36"/>
      <c r="G145" s="4"/>
      <c r="H145" s="36"/>
      <c r="I145" s="36"/>
      <c r="J145" s="36"/>
      <c r="K145" s="36"/>
      <c r="L145" s="36"/>
      <c r="M145" s="36"/>
      <c r="N145" s="36"/>
      <c r="O145" s="4"/>
    </row>
    <row r="146" spans="1:15" ht="15">
      <c r="A146" s="4"/>
      <c r="B146" s="63"/>
      <c r="C146" s="36"/>
      <c r="D146" s="36"/>
      <c r="E146" s="36"/>
      <c r="F146" s="36"/>
      <c r="G146" s="4"/>
      <c r="H146" s="36"/>
      <c r="I146" s="36"/>
      <c r="J146" s="36"/>
      <c r="K146" s="36"/>
      <c r="L146" s="36"/>
      <c r="M146" s="36"/>
      <c r="N146" s="36"/>
      <c r="O146" s="4"/>
    </row>
    <row r="147" spans="1:15" ht="15">
      <c r="A147" s="4"/>
      <c r="B147" s="63"/>
      <c r="C147" s="36"/>
      <c r="D147" s="36"/>
      <c r="E147" s="36"/>
      <c r="F147" s="36"/>
      <c r="G147" s="4"/>
      <c r="H147" s="36"/>
      <c r="I147" s="36"/>
      <c r="J147" s="36"/>
      <c r="K147" s="36"/>
      <c r="L147" s="36"/>
      <c r="M147" s="36"/>
      <c r="N147" s="36"/>
      <c r="O147" s="4"/>
    </row>
    <row r="148" spans="1:15" ht="15">
      <c r="A148" s="4"/>
      <c r="B148" s="63"/>
      <c r="C148" s="70"/>
      <c r="D148" s="70"/>
      <c r="E148" s="70"/>
      <c r="F148" s="70"/>
      <c r="G148" s="4"/>
      <c r="H148" s="70"/>
      <c r="I148" s="70"/>
      <c r="J148" s="70"/>
      <c r="K148" s="70"/>
      <c r="L148" s="70"/>
      <c r="M148" s="70"/>
      <c r="N148" s="70"/>
      <c r="O148" s="4"/>
    </row>
    <row r="149" spans="1:15" ht="15">
      <c r="A149" s="4"/>
      <c r="B149" s="63"/>
      <c r="C149" s="70"/>
      <c r="D149" s="70"/>
      <c r="E149" s="70"/>
      <c r="F149" s="70"/>
      <c r="G149" s="4"/>
      <c r="H149" s="70"/>
      <c r="I149" s="70"/>
      <c r="J149" s="70"/>
      <c r="K149" s="70"/>
      <c r="L149" s="70"/>
      <c r="M149" s="70"/>
      <c r="N149" s="70"/>
      <c r="O149" s="4"/>
    </row>
    <row r="150" spans="1:15" ht="15">
      <c r="A150" s="4"/>
      <c r="B150" s="63"/>
      <c r="C150" s="70"/>
      <c r="D150" s="70"/>
      <c r="E150" s="70"/>
      <c r="F150" s="70"/>
      <c r="G150" s="4"/>
      <c r="H150" s="70"/>
      <c r="I150" s="70"/>
      <c r="J150" s="70"/>
      <c r="K150" s="70"/>
      <c r="L150" s="70"/>
      <c r="M150" s="70"/>
      <c r="N150" s="70"/>
      <c r="O150" s="4"/>
    </row>
    <row r="151" spans="1:15" ht="15">
      <c r="A151" s="4"/>
      <c r="B151" s="63"/>
      <c r="C151" s="36"/>
      <c r="D151" s="36"/>
      <c r="E151" s="36"/>
      <c r="F151" s="36"/>
      <c r="G151" s="4"/>
      <c r="H151" s="36"/>
      <c r="I151" s="36"/>
      <c r="J151" s="36"/>
      <c r="K151" s="36"/>
      <c r="L151" s="36"/>
      <c r="M151" s="36"/>
      <c r="N151" s="36"/>
      <c r="O151" s="4"/>
    </row>
    <row r="152" spans="2:24" s="4" customFormat="1" ht="15">
      <c r="B152" s="63"/>
      <c r="C152" s="36"/>
      <c r="D152" s="36"/>
      <c r="E152" s="36"/>
      <c r="F152" s="36"/>
      <c r="H152" s="36"/>
      <c r="I152" s="36"/>
      <c r="J152" s="36"/>
      <c r="K152" s="36"/>
      <c r="L152" s="36"/>
      <c r="M152" s="36"/>
      <c r="N152" s="36"/>
      <c r="Q152" s="5"/>
      <c r="R152" s="5"/>
      <c r="S152" s="5"/>
      <c r="T152" s="5"/>
      <c r="U152" s="5"/>
      <c r="V152" s="5"/>
      <c r="W152" s="5"/>
      <c r="X152" s="5"/>
    </row>
    <row r="153" spans="2:24" s="4" customFormat="1" ht="15">
      <c r="B153" s="63"/>
      <c r="C153" s="70"/>
      <c r="D153" s="70"/>
      <c r="E153" s="70"/>
      <c r="F153" s="70"/>
      <c r="H153" s="70"/>
      <c r="I153" s="70"/>
      <c r="J153" s="70"/>
      <c r="K153" s="70"/>
      <c r="L153" s="70"/>
      <c r="M153" s="70"/>
      <c r="N153" s="70"/>
      <c r="O153" s="36"/>
      <c r="Q153" s="5"/>
      <c r="R153" s="5"/>
      <c r="S153" s="5"/>
      <c r="T153" s="5"/>
      <c r="U153" s="5"/>
      <c r="V153" s="5"/>
      <c r="W153" s="5"/>
      <c r="X153" s="5"/>
    </row>
    <row r="154" spans="2:24" s="4" customFormat="1" ht="15">
      <c r="B154" s="63"/>
      <c r="C154" s="70"/>
      <c r="D154" s="70"/>
      <c r="E154" s="70"/>
      <c r="F154" s="70"/>
      <c r="H154" s="70"/>
      <c r="I154" s="70"/>
      <c r="J154" s="70"/>
      <c r="K154" s="70"/>
      <c r="L154" s="70"/>
      <c r="M154" s="70"/>
      <c r="N154" s="70"/>
      <c r="O154" s="36"/>
      <c r="Q154" s="5"/>
      <c r="R154" s="5"/>
      <c r="S154" s="5"/>
      <c r="T154" s="5"/>
      <c r="U154" s="5"/>
      <c r="V154" s="5"/>
      <c r="W154" s="5"/>
      <c r="X154" s="5"/>
    </row>
    <row r="155" spans="2:24" s="4" customFormat="1" ht="15">
      <c r="B155" s="64"/>
      <c r="C155" s="36"/>
      <c r="D155" s="36"/>
      <c r="E155" s="36"/>
      <c r="F155" s="36"/>
      <c r="H155" s="36"/>
      <c r="I155" s="36"/>
      <c r="J155" s="36"/>
      <c r="K155" s="36"/>
      <c r="L155" s="36"/>
      <c r="M155" s="36"/>
      <c r="N155" s="36"/>
      <c r="O155" s="36"/>
      <c r="Q155" s="5"/>
      <c r="R155" s="5"/>
      <c r="S155" s="5"/>
      <c r="T155" s="5"/>
      <c r="U155" s="5"/>
      <c r="V155" s="5"/>
      <c r="W155" s="5"/>
      <c r="X155" s="5"/>
    </row>
    <row r="156" spans="3:24" s="4" customFormat="1" ht="15">
      <c r="C156" s="71"/>
      <c r="D156" s="71"/>
      <c r="E156" s="71"/>
      <c r="F156" s="36"/>
      <c r="H156" s="71"/>
      <c r="I156" s="36"/>
      <c r="J156" s="36"/>
      <c r="K156" s="36"/>
      <c r="L156" s="36"/>
      <c r="M156" s="71"/>
      <c r="N156" s="36"/>
      <c r="Q156" s="5"/>
      <c r="R156" s="5"/>
      <c r="S156" s="5"/>
      <c r="T156" s="5"/>
      <c r="U156" s="5"/>
      <c r="V156" s="5"/>
      <c r="W156" s="5"/>
      <c r="X156" s="5"/>
    </row>
    <row r="157" spans="2:24" s="4" customFormat="1" ht="15.75">
      <c r="B157" s="65"/>
      <c r="C157" s="72"/>
      <c r="D157" s="72"/>
      <c r="E157" s="72"/>
      <c r="F157" s="73"/>
      <c r="H157" s="72"/>
      <c r="I157" s="73"/>
      <c r="J157" s="73"/>
      <c r="K157" s="73"/>
      <c r="L157" s="73"/>
      <c r="M157" s="72"/>
      <c r="N157" s="73"/>
      <c r="Q157" s="5"/>
      <c r="R157" s="5"/>
      <c r="S157" s="5"/>
      <c r="T157" s="5"/>
      <c r="U157" s="5"/>
      <c r="V157" s="5"/>
      <c r="W157" s="5"/>
      <c r="X157" s="5"/>
    </row>
    <row r="158" spans="17:24" s="4" customFormat="1" ht="12.75">
      <c r="Q158" s="5"/>
      <c r="R158" s="5"/>
      <c r="S158" s="5"/>
      <c r="T158" s="5"/>
      <c r="U158" s="5"/>
      <c r="V158" s="5"/>
      <c r="W158" s="5"/>
      <c r="X158" s="5"/>
    </row>
    <row r="159" spans="2:24" s="4" customFormat="1" ht="15">
      <c r="B159" s="63"/>
      <c r="F159" s="70"/>
      <c r="I159" s="70"/>
      <c r="J159" s="70"/>
      <c r="K159" s="70"/>
      <c r="L159" s="70"/>
      <c r="N159" s="70"/>
      <c r="Q159" s="5"/>
      <c r="R159" s="5"/>
      <c r="S159" s="5"/>
      <c r="T159" s="5"/>
      <c r="U159" s="5"/>
      <c r="V159" s="5"/>
      <c r="W159" s="5"/>
      <c r="X159" s="5"/>
    </row>
    <row r="160" spans="2:24" s="4" customFormat="1" ht="15.75">
      <c r="B160" s="18"/>
      <c r="C160" s="63"/>
      <c r="D160" s="63"/>
      <c r="E160" s="63"/>
      <c r="F160" s="67"/>
      <c r="H160" s="63"/>
      <c r="I160" s="67"/>
      <c r="J160" s="67"/>
      <c r="K160" s="67"/>
      <c r="L160" s="67"/>
      <c r="M160" s="63"/>
      <c r="N160" s="67"/>
      <c r="Q160" s="5"/>
      <c r="R160" s="5"/>
      <c r="S160" s="5"/>
      <c r="T160" s="5"/>
      <c r="U160" s="5"/>
      <c r="V160" s="5"/>
      <c r="W160" s="5"/>
      <c r="X160" s="5"/>
    </row>
    <row r="161" spans="17:24" s="4" customFormat="1" ht="12.75">
      <c r="Q161" s="5"/>
      <c r="R161" s="5"/>
      <c r="S161" s="5"/>
      <c r="T161" s="5"/>
      <c r="U161" s="5"/>
      <c r="V161" s="5"/>
      <c r="W161" s="5"/>
      <c r="X161" s="5"/>
    </row>
    <row r="162" spans="2:24" s="4" customFormat="1" ht="15">
      <c r="B162" s="63"/>
      <c r="N162" s="36"/>
      <c r="Q162" s="5"/>
      <c r="R162" s="5"/>
      <c r="S162" s="5"/>
      <c r="T162" s="5"/>
      <c r="U162" s="5"/>
      <c r="V162" s="5"/>
      <c r="W162" s="5"/>
      <c r="X162" s="5"/>
    </row>
    <row r="163" spans="6:24" s="4" customFormat="1" ht="15">
      <c r="F163" s="36"/>
      <c r="N163" s="36"/>
      <c r="Q163" s="5"/>
      <c r="R163" s="5"/>
      <c r="S163" s="5"/>
      <c r="T163" s="5"/>
      <c r="U163" s="5"/>
      <c r="V163" s="5"/>
      <c r="W163" s="5"/>
      <c r="X163" s="5"/>
    </row>
    <row r="164" spans="1:24" s="4" customFormat="1" ht="15">
      <c r="A164" s="62"/>
      <c r="B164" s="63"/>
      <c r="C164" s="63"/>
      <c r="D164" s="63"/>
      <c r="F164" s="70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15">
      <c r="A165" s="62"/>
      <c r="B165" s="63"/>
      <c r="C165" s="63"/>
      <c r="D165" s="63"/>
      <c r="F165" s="70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15">
      <c r="A166" s="62"/>
      <c r="B166" s="63"/>
      <c r="C166" s="63"/>
      <c r="D166" s="63"/>
      <c r="F166" s="70"/>
      <c r="Q166" s="5"/>
      <c r="R166" s="5"/>
      <c r="S166" s="5"/>
      <c r="T166" s="5"/>
      <c r="U166" s="5"/>
      <c r="V166" s="5"/>
      <c r="W166" s="5"/>
      <c r="X166" s="5"/>
    </row>
    <row r="167" spans="1:24" s="4" customFormat="1" ht="15.75">
      <c r="A167" s="62"/>
      <c r="B167" s="66"/>
      <c r="C167" s="66"/>
      <c r="D167" s="66"/>
      <c r="E167" s="66"/>
      <c r="F167" s="70"/>
      <c r="Q167" s="5"/>
      <c r="R167" s="5"/>
      <c r="S167" s="5"/>
      <c r="T167" s="5"/>
      <c r="U167" s="5"/>
      <c r="V167" s="5"/>
      <c r="W167" s="5"/>
      <c r="X167" s="5"/>
    </row>
    <row r="168" spans="1:24" s="4" customFormat="1" ht="15.75">
      <c r="A168" s="62"/>
      <c r="B168" s="66"/>
      <c r="C168" s="66"/>
      <c r="D168" s="66"/>
      <c r="E168" s="66"/>
      <c r="F168" s="70"/>
      <c r="Q168" s="5"/>
      <c r="R168" s="5"/>
      <c r="S168" s="5"/>
      <c r="T168" s="5"/>
      <c r="U168" s="5"/>
      <c r="V168" s="5"/>
      <c r="W168" s="5"/>
      <c r="X168" s="5"/>
    </row>
    <row r="169" spans="2:24" s="4" customFormat="1" ht="15.75">
      <c r="B169" s="66"/>
      <c r="F169" s="74"/>
      <c r="I169" s="67"/>
      <c r="J169" s="67"/>
      <c r="K169" s="67"/>
      <c r="L169" s="67"/>
      <c r="M169" s="36"/>
      <c r="Q169" s="5"/>
      <c r="R169" s="5"/>
      <c r="S169" s="5"/>
      <c r="T169" s="5"/>
      <c r="U169" s="5"/>
      <c r="V169" s="5"/>
      <c r="W169" s="5"/>
      <c r="X169" s="5"/>
    </row>
    <row r="170" spans="9:24" s="4" customFormat="1" ht="15">
      <c r="I170" s="36"/>
      <c r="J170" s="36"/>
      <c r="K170" s="36"/>
      <c r="L170" s="36"/>
      <c r="Q170" s="5"/>
      <c r="R170" s="5"/>
      <c r="S170" s="5"/>
      <c r="T170" s="5"/>
      <c r="U170" s="5"/>
      <c r="V170" s="5"/>
      <c r="W170" s="5"/>
      <c r="X170" s="5"/>
    </row>
    <row r="171" spans="2:24" s="4" customFormat="1" ht="15.75">
      <c r="B171" s="66"/>
      <c r="H171" s="70"/>
      <c r="Q171" s="5"/>
      <c r="R171" s="5"/>
      <c r="S171" s="5"/>
      <c r="T171" s="5"/>
      <c r="U171" s="5"/>
      <c r="V171" s="5"/>
      <c r="W171" s="5"/>
      <c r="X171" s="5"/>
    </row>
    <row r="172" spans="2:24" s="4" customFormat="1" ht="15">
      <c r="B172" s="63"/>
      <c r="H172" s="70"/>
      <c r="I172" s="36"/>
      <c r="J172" s="36"/>
      <c r="K172" s="36"/>
      <c r="L172" s="36"/>
      <c r="N172" s="36"/>
      <c r="Q172" s="5"/>
      <c r="R172" s="5"/>
      <c r="S172" s="5"/>
      <c r="T172" s="5"/>
      <c r="U172" s="5"/>
      <c r="V172" s="5"/>
      <c r="W172" s="5"/>
      <c r="X172" s="5"/>
    </row>
    <row r="173" spans="8:24" s="4" customFormat="1" ht="15">
      <c r="H173" s="70"/>
      <c r="I173" s="36"/>
      <c r="J173" s="36"/>
      <c r="K173" s="36"/>
      <c r="L173" s="36"/>
      <c r="M173" s="36"/>
      <c r="N173" s="36"/>
      <c r="O173" s="36"/>
      <c r="Q173" s="5"/>
      <c r="R173" s="5"/>
      <c r="S173" s="5"/>
      <c r="T173" s="5"/>
      <c r="U173" s="5"/>
      <c r="V173" s="5"/>
      <c r="W173" s="5"/>
      <c r="X173" s="5"/>
    </row>
    <row r="174" spans="2:24" s="4" customFormat="1" ht="15">
      <c r="B174" s="63"/>
      <c r="F174" s="36"/>
      <c r="H174" s="70"/>
      <c r="Q174" s="5"/>
      <c r="R174" s="5"/>
      <c r="S174" s="5"/>
      <c r="T174" s="5"/>
      <c r="U174" s="5"/>
      <c r="V174" s="5"/>
      <c r="W174" s="5"/>
      <c r="X174" s="5"/>
    </row>
    <row r="175" spans="2:24" s="4" customFormat="1" ht="15">
      <c r="B175" s="63"/>
      <c r="F175" s="75"/>
      <c r="Q175" s="5"/>
      <c r="R175" s="5"/>
      <c r="S175" s="5"/>
      <c r="T175" s="5"/>
      <c r="U175" s="5"/>
      <c r="V175" s="5"/>
      <c r="W175" s="5"/>
      <c r="X175" s="5"/>
    </row>
    <row r="176" spans="2:24" s="4" customFormat="1" ht="15.75">
      <c r="B176" s="63"/>
      <c r="F176" s="76"/>
      <c r="Q176" s="5"/>
      <c r="R176" s="5"/>
      <c r="S176" s="5"/>
      <c r="T176" s="5"/>
      <c r="U176" s="5"/>
      <c r="V176" s="5"/>
      <c r="W176" s="5"/>
      <c r="X176" s="5"/>
    </row>
    <row r="177" spans="17:24" s="4" customFormat="1" ht="12.75">
      <c r="Q177" s="5"/>
      <c r="R177" s="5"/>
      <c r="S177" s="5"/>
      <c r="T177" s="5"/>
      <c r="U177" s="5"/>
      <c r="V177" s="5"/>
      <c r="W177" s="5"/>
      <c r="X177" s="5"/>
    </row>
    <row r="178" spans="17:24" s="4" customFormat="1" ht="12.75">
      <c r="Q178" s="5"/>
      <c r="R178" s="5"/>
      <c r="S178" s="5"/>
      <c r="T178" s="5"/>
      <c r="U178" s="5"/>
      <c r="V178" s="5"/>
      <c r="W178" s="5"/>
      <c r="X178" s="5"/>
    </row>
    <row r="179" spans="17:24" s="4" customFormat="1" ht="12.75">
      <c r="Q179" s="5"/>
      <c r="R179" s="5"/>
      <c r="S179" s="5"/>
      <c r="T179" s="5"/>
      <c r="U179" s="5"/>
      <c r="V179" s="5"/>
      <c r="W179" s="5"/>
      <c r="X179" s="5"/>
    </row>
    <row r="180" spans="17:24" s="4" customFormat="1" ht="12.75">
      <c r="Q180" s="5"/>
      <c r="R180" s="5"/>
      <c r="S180" s="5"/>
      <c r="T180" s="5"/>
      <c r="U180" s="5"/>
      <c r="V180" s="5"/>
      <c r="W180" s="5"/>
      <c r="X180" s="5"/>
    </row>
    <row r="181" spans="9:24" s="4" customFormat="1" ht="15">
      <c r="I181" s="36"/>
      <c r="J181" s="36"/>
      <c r="K181" s="36"/>
      <c r="L181" s="36"/>
      <c r="M181" s="36"/>
      <c r="Q181" s="5"/>
      <c r="R181" s="5"/>
      <c r="S181" s="5"/>
      <c r="T181" s="5"/>
      <c r="U181" s="5"/>
      <c r="V181" s="5"/>
      <c r="W181" s="5"/>
      <c r="X181" s="5"/>
    </row>
    <row r="182" spans="9:24" s="4" customFormat="1" ht="15">
      <c r="I182" s="36"/>
      <c r="J182" s="36"/>
      <c r="K182" s="36"/>
      <c r="L182" s="36"/>
      <c r="M182" s="36"/>
      <c r="N182" s="36"/>
      <c r="O182" s="36"/>
      <c r="Q182" s="5"/>
      <c r="R182" s="5"/>
      <c r="S182" s="5"/>
      <c r="T182" s="5"/>
      <c r="U182" s="5"/>
      <c r="V182" s="5"/>
      <c r="W182" s="5"/>
      <c r="X182" s="5"/>
    </row>
    <row r="183" spans="9:24" s="4" customFormat="1" ht="15">
      <c r="I183" s="36"/>
      <c r="J183" s="36"/>
      <c r="K183" s="36"/>
      <c r="L183" s="36"/>
      <c r="M183" s="36"/>
      <c r="N183" s="36"/>
      <c r="O183" s="36"/>
      <c r="Q183" s="5"/>
      <c r="R183" s="5"/>
      <c r="S183" s="5"/>
      <c r="T183" s="5"/>
      <c r="U183" s="5"/>
      <c r="V183" s="5"/>
      <c r="W183" s="5"/>
      <c r="X183" s="5"/>
    </row>
    <row r="184" spans="17:24" s="4" customFormat="1" ht="12.75">
      <c r="Q184" s="5"/>
      <c r="R184" s="5"/>
      <c r="S184" s="5"/>
      <c r="T184" s="5"/>
      <c r="U184" s="5"/>
      <c r="V184" s="5"/>
      <c r="W184" s="5"/>
      <c r="X184" s="5"/>
    </row>
    <row r="185" spans="17:24" s="4" customFormat="1" ht="12.75">
      <c r="Q185" s="5"/>
      <c r="R185" s="5"/>
      <c r="S185" s="5"/>
      <c r="T185" s="5"/>
      <c r="U185" s="5"/>
      <c r="V185" s="5"/>
      <c r="W185" s="5"/>
      <c r="X185" s="5"/>
    </row>
    <row r="186" spans="17:24" s="4" customFormat="1" ht="12.75">
      <c r="Q186" s="5"/>
      <c r="R186" s="5"/>
      <c r="S186" s="5"/>
      <c r="T186" s="5"/>
      <c r="U186" s="5"/>
      <c r="V186" s="5"/>
      <c r="W186" s="5"/>
      <c r="X186" s="5"/>
    </row>
    <row r="187" spans="17:24" s="4" customFormat="1" ht="12.75">
      <c r="Q187" s="5"/>
      <c r="R187" s="5"/>
      <c r="S187" s="5"/>
      <c r="T187" s="5"/>
      <c r="U187" s="5"/>
      <c r="V187" s="5"/>
      <c r="W187" s="5"/>
      <c r="X187" s="5"/>
    </row>
    <row r="188" spans="17:24" s="4" customFormat="1" ht="12.75">
      <c r="Q188" s="5"/>
      <c r="R188" s="5"/>
      <c r="S188" s="5"/>
      <c r="T188" s="5"/>
      <c r="U188" s="5"/>
      <c r="V188" s="5"/>
      <c r="W188" s="5"/>
      <c r="X188" s="5"/>
    </row>
    <row r="189" spans="17:24" s="4" customFormat="1" ht="12.75">
      <c r="Q189" s="5"/>
      <c r="R189" s="5"/>
      <c r="S189" s="5"/>
      <c r="T189" s="5"/>
      <c r="U189" s="5"/>
      <c r="V189" s="5"/>
      <c r="W189" s="5"/>
      <c r="X189" s="5"/>
    </row>
    <row r="190" spans="17:24" s="4" customFormat="1" ht="12.75">
      <c r="Q190" s="5"/>
      <c r="R190" s="5"/>
      <c r="S190" s="5"/>
      <c r="T190" s="5"/>
      <c r="U190" s="5"/>
      <c r="V190" s="5"/>
      <c r="W190" s="5"/>
      <c r="X190" s="5"/>
    </row>
    <row r="191" spans="17:24" s="4" customFormat="1" ht="12.75">
      <c r="Q191" s="5"/>
      <c r="R191" s="5"/>
      <c r="S191" s="5"/>
      <c r="T191" s="5"/>
      <c r="U191" s="5"/>
      <c r="V191" s="5"/>
      <c r="W191" s="5"/>
      <c r="X191" s="5"/>
    </row>
    <row r="192" spans="17:24" s="4" customFormat="1" ht="12.75">
      <c r="Q192" s="5"/>
      <c r="R192" s="5"/>
      <c r="S192" s="5"/>
      <c r="T192" s="5"/>
      <c r="U192" s="5"/>
      <c r="V192" s="5"/>
      <c r="W192" s="5"/>
      <c r="X192" s="5"/>
    </row>
    <row r="193" spans="17:24" s="4" customFormat="1" ht="12.75">
      <c r="Q193" s="5"/>
      <c r="R193" s="5"/>
      <c r="S193" s="5"/>
      <c r="T193" s="5"/>
      <c r="U193" s="5"/>
      <c r="V193" s="5"/>
      <c r="W193" s="5"/>
      <c r="X193" s="5"/>
    </row>
    <row r="194" spans="17:24" s="4" customFormat="1" ht="12.75">
      <c r="Q194" s="5"/>
      <c r="R194" s="5"/>
      <c r="S194" s="5"/>
      <c r="T194" s="5"/>
      <c r="U194" s="5"/>
      <c r="V194" s="5"/>
      <c r="W194" s="5"/>
      <c r="X194" s="5"/>
    </row>
    <row r="195" spans="17:24" s="4" customFormat="1" ht="12.75">
      <c r="Q195" s="5"/>
      <c r="R195" s="5"/>
      <c r="S195" s="5"/>
      <c r="T195" s="5"/>
      <c r="U195" s="5"/>
      <c r="V195" s="5"/>
      <c r="W195" s="5"/>
      <c r="X195" s="5"/>
    </row>
    <row r="196" spans="17:24" s="4" customFormat="1" ht="12.75">
      <c r="Q196" s="5"/>
      <c r="R196" s="5"/>
      <c r="S196" s="5"/>
      <c r="T196" s="5"/>
      <c r="U196" s="5"/>
      <c r="V196" s="5"/>
      <c r="W196" s="5"/>
      <c r="X196" s="5"/>
    </row>
    <row r="197" spans="17:24" s="4" customFormat="1" ht="12.75">
      <c r="Q197" s="5"/>
      <c r="R197" s="5"/>
      <c r="S197" s="5"/>
      <c r="T197" s="5"/>
      <c r="U197" s="5"/>
      <c r="V197" s="5"/>
      <c r="W197" s="5"/>
      <c r="X197" s="5"/>
    </row>
    <row r="198" spans="2:24" s="4" customFormat="1" ht="15.75">
      <c r="B198" s="18"/>
      <c r="Q198" s="5"/>
      <c r="R198" s="5"/>
      <c r="S198" s="5"/>
      <c r="T198" s="5"/>
      <c r="U198" s="5"/>
      <c r="V198" s="5"/>
      <c r="W198" s="5"/>
      <c r="X198" s="5"/>
    </row>
    <row r="199" spans="2:24" s="4" customFormat="1" ht="15.75">
      <c r="B199" s="18"/>
      <c r="C199" s="18"/>
      <c r="D199" s="18"/>
      <c r="E199" s="18"/>
      <c r="F199" s="18"/>
      <c r="G199" s="36"/>
      <c r="H199" s="36"/>
      <c r="I199" s="36"/>
      <c r="J199" s="36"/>
      <c r="K199" s="36"/>
      <c r="L199" s="36"/>
      <c r="M199" s="36"/>
      <c r="N199" s="36"/>
      <c r="Q199" s="5"/>
      <c r="R199" s="5"/>
      <c r="S199" s="5"/>
      <c r="T199" s="5"/>
      <c r="U199" s="5"/>
      <c r="V199" s="5"/>
      <c r="W199" s="5"/>
      <c r="X199" s="5"/>
    </row>
    <row r="200" spans="1:24" s="4" customFormat="1" ht="15">
      <c r="A200" s="77"/>
      <c r="G200" s="36"/>
      <c r="H200" s="36"/>
      <c r="I200" s="36"/>
      <c r="J200" s="36"/>
      <c r="K200" s="36"/>
      <c r="L200" s="36"/>
      <c r="M200" s="36"/>
      <c r="N200" s="36"/>
      <c r="Q200" s="5"/>
      <c r="R200" s="5"/>
      <c r="S200" s="5"/>
      <c r="T200" s="5"/>
      <c r="U200" s="5"/>
      <c r="V200" s="5"/>
      <c r="W200" s="5"/>
      <c r="X200" s="5"/>
    </row>
    <row r="201" spans="1:24" s="4" customFormat="1" ht="15.75">
      <c r="A201" s="62"/>
      <c r="B201" s="12"/>
      <c r="C201" s="67"/>
      <c r="D201" s="67"/>
      <c r="E201" s="67"/>
      <c r="F201" s="67"/>
      <c r="G201" s="36"/>
      <c r="H201" s="67"/>
      <c r="I201" s="66"/>
      <c r="J201" s="66"/>
      <c r="K201" s="66"/>
      <c r="L201" s="66"/>
      <c r="M201" s="67"/>
      <c r="N201" s="66"/>
      <c r="Q201" s="5"/>
      <c r="R201" s="5"/>
      <c r="S201" s="5"/>
      <c r="T201" s="5"/>
      <c r="U201" s="5"/>
      <c r="V201" s="5"/>
      <c r="W201" s="5"/>
      <c r="X201" s="5"/>
    </row>
    <row r="202" spans="1:24" s="4" customFormat="1" ht="15">
      <c r="A202" s="62"/>
      <c r="B202" s="63"/>
      <c r="C202" s="36"/>
      <c r="D202" s="36"/>
      <c r="E202" s="36"/>
      <c r="F202" s="36"/>
      <c r="G202" s="36"/>
      <c r="H202" s="36"/>
      <c r="I202" s="70"/>
      <c r="J202" s="70"/>
      <c r="K202" s="70"/>
      <c r="L202" s="70"/>
      <c r="M202" s="70"/>
      <c r="N202" s="70"/>
      <c r="Q202" s="5"/>
      <c r="R202" s="5"/>
      <c r="S202" s="5"/>
      <c r="T202" s="5"/>
      <c r="U202" s="5"/>
      <c r="V202" s="5"/>
      <c r="W202" s="5"/>
      <c r="X202" s="5"/>
    </row>
    <row r="203" spans="1:24" s="4" customFormat="1" ht="15">
      <c r="A203" s="62"/>
      <c r="B203" s="36"/>
      <c r="C203" s="36"/>
      <c r="D203" s="36"/>
      <c r="E203" s="36"/>
      <c r="F203" s="36"/>
      <c r="G203" s="36"/>
      <c r="H203" s="36"/>
      <c r="I203" s="70"/>
      <c r="J203" s="70"/>
      <c r="K203" s="70"/>
      <c r="L203" s="70"/>
      <c r="M203" s="70"/>
      <c r="N203" s="70"/>
      <c r="Q203" s="5"/>
      <c r="R203" s="5"/>
      <c r="S203" s="5"/>
      <c r="T203" s="5"/>
      <c r="U203" s="5"/>
      <c r="V203" s="5"/>
      <c r="W203" s="5"/>
      <c r="X203" s="5"/>
    </row>
    <row r="204" spans="1:24" s="4" customFormat="1" ht="15">
      <c r="A204" s="62"/>
      <c r="B204" s="63"/>
      <c r="C204" s="36"/>
      <c r="D204" s="36"/>
      <c r="E204" s="36"/>
      <c r="F204" s="36"/>
      <c r="G204" s="36"/>
      <c r="H204" s="36"/>
      <c r="I204" s="70"/>
      <c r="J204" s="70"/>
      <c r="K204" s="70"/>
      <c r="L204" s="70"/>
      <c r="M204" s="70"/>
      <c r="N204" s="70"/>
      <c r="Q204" s="5"/>
      <c r="R204" s="5"/>
      <c r="S204" s="5"/>
      <c r="T204" s="5"/>
      <c r="U204" s="5"/>
      <c r="V204" s="5"/>
      <c r="W204" s="5"/>
      <c r="X204" s="5"/>
    </row>
    <row r="205" spans="1:24" s="4" customFormat="1" ht="15">
      <c r="A205" s="62"/>
      <c r="B205" s="63"/>
      <c r="C205" s="36"/>
      <c r="D205" s="36"/>
      <c r="E205" s="36"/>
      <c r="F205" s="36"/>
      <c r="G205" s="36"/>
      <c r="H205" s="36"/>
      <c r="I205" s="70"/>
      <c r="J205" s="70"/>
      <c r="K205" s="70"/>
      <c r="L205" s="70"/>
      <c r="M205" s="70"/>
      <c r="N205" s="70"/>
      <c r="Q205" s="5"/>
      <c r="R205" s="5"/>
      <c r="S205" s="5"/>
      <c r="T205" s="5"/>
      <c r="U205" s="5"/>
      <c r="V205" s="5"/>
      <c r="W205" s="5"/>
      <c r="X205" s="5"/>
    </row>
    <row r="206" spans="1:24" s="4" customFormat="1" ht="15">
      <c r="A206" s="62"/>
      <c r="B206" s="63"/>
      <c r="C206" s="36"/>
      <c r="D206" s="36"/>
      <c r="E206" s="36"/>
      <c r="F206" s="36"/>
      <c r="G206" s="36"/>
      <c r="H206" s="36"/>
      <c r="I206" s="70"/>
      <c r="J206" s="70"/>
      <c r="K206" s="70"/>
      <c r="L206" s="70"/>
      <c r="M206" s="70"/>
      <c r="N206" s="70"/>
      <c r="Q206" s="5"/>
      <c r="R206" s="5"/>
      <c r="S206" s="5"/>
      <c r="T206" s="5"/>
      <c r="U206" s="5"/>
      <c r="V206" s="5"/>
      <c r="W206" s="5"/>
      <c r="X206" s="5"/>
    </row>
    <row r="207" spans="2:24" s="4" customFormat="1" ht="15">
      <c r="B207" s="64"/>
      <c r="C207" s="69"/>
      <c r="D207" s="69"/>
      <c r="E207" s="69"/>
      <c r="F207" s="69"/>
      <c r="G207" s="36"/>
      <c r="H207" s="36"/>
      <c r="I207" s="70"/>
      <c r="J207" s="70"/>
      <c r="K207" s="70"/>
      <c r="L207" s="70"/>
      <c r="M207" s="70"/>
      <c r="N207" s="70"/>
      <c r="Q207" s="5"/>
      <c r="R207" s="5"/>
      <c r="S207" s="5"/>
      <c r="T207" s="5"/>
      <c r="U207" s="5"/>
      <c r="V207" s="5"/>
      <c r="W207" s="5"/>
      <c r="X207" s="5"/>
    </row>
    <row r="208" spans="1:24" s="4" customFormat="1" ht="15">
      <c r="A208" s="62"/>
      <c r="B208" s="63"/>
      <c r="C208" s="36"/>
      <c r="D208" s="36"/>
      <c r="E208" s="36"/>
      <c r="F208" s="36"/>
      <c r="G208" s="36"/>
      <c r="H208" s="36"/>
      <c r="I208" s="70"/>
      <c r="J208" s="70"/>
      <c r="K208" s="70"/>
      <c r="L208" s="70"/>
      <c r="M208" s="70"/>
      <c r="N208" s="70"/>
      <c r="Q208" s="5"/>
      <c r="R208" s="5"/>
      <c r="S208" s="5"/>
      <c r="T208" s="5"/>
      <c r="U208" s="5"/>
      <c r="V208" s="5"/>
      <c r="W208" s="5"/>
      <c r="X208" s="5"/>
    </row>
    <row r="209" spans="1:24" s="4" customFormat="1" ht="15">
      <c r="A209" s="62"/>
      <c r="B209" s="63"/>
      <c r="C209" s="36"/>
      <c r="D209" s="36"/>
      <c r="E209" s="36"/>
      <c r="F209" s="36"/>
      <c r="G209" s="36"/>
      <c r="H209" s="36"/>
      <c r="I209" s="70"/>
      <c r="J209" s="70"/>
      <c r="K209" s="70"/>
      <c r="L209" s="70"/>
      <c r="M209" s="70"/>
      <c r="N209" s="70"/>
      <c r="Q209" s="5"/>
      <c r="R209" s="5"/>
      <c r="S209" s="5"/>
      <c r="T209" s="5"/>
      <c r="U209" s="5"/>
      <c r="V209" s="5"/>
      <c r="W209" s="5"/>
      <c r="X209" s="5"/>
    </row>
    <row r="210" spans="2:24" s="4" customFormat="1" ht="15">
      <c r="B210" s="63"/>
      <c r="C210" s="36"/>
      <c r="D210" s="36"/>
      <c r="E210" s="36"/>
      <c r="F210" s="36"/>
      <c r="G210" s="36"/>
      <c r="H210" s="36"/>
      <c r="I210" s="70"/>
      <c r="J210" s="70"/>
      <c r="K210" s="70"/>
      <c r="L210" s="70"/>
      <c r="M210" s="70"/>
      <c r="N210" s="70"/>
      <c r="Q210" s="5"/>
      <c r="R210" s="5"/>
      <c r="S210" s="5"/>
      <c r="T210" s="5"/>
      <c r="U210" s="5"/>
      <c r="V210" s="5"/>
      <c r="W210" s="5"/>
      <c r="X210" s="5"/>
    </row>
    <row r="211" spans="2:24" s="4" customFormat="1" ht="15">
      <c r="B211" s="63"/>
      <c r="C211" s="36"/>
      <c r="D211" s="36"/>
      <c r="E211" s="36"/>
      <c r="F211" s="36"/>
      <c r="G211" s="36"/>
      <c r="H211" s="36"/>
      <c r="I211" s="70"/>
      <c r="J211" s="70"/>
      <c r="K211" s="70"/>
      <c r="L211" s="70"/>
      <c r="M211" s="70"/>
      <c r="N211" s="70"/>
      <c r="Q211" s="5"/>
      <c r="R211" s="5"/>
      <c r="S211" s="5"/>
      <c r="T211" s="5"/>
      <c r="U211" s="5"/>
      <c r="V211" s="5"/>
      <c r="W211" s="5"/>
      <c r="X211" s="5"/>
    </row>
    <row r="212" spans="2:24" s="4" customFormat="1" ht="15">
      <c r="B212" s="63"/>
      <c r="C212" s="36"/>
      <c r="D212" s="36"/>
      <c r="E212" s="36"/>
      <c r="F212" s="36"/>
      <c r="G212" s="36"/>
      <c r="H212" s="36"/>
      <c r="I212" s="70"/>
      <c r="J212" s="70"/>
      <c r="K212" s="70"/>
      <c r="L212" s="70"/>
      <c r="M212" s="70"/>
      <c r="N212" s="70"/>
      <c r="Q212" s="5"/>
      <c r="R212" s="5"/>
      <c r="S212" s="5"/>
      <c r="T212" s="5"/>
      <c r="U212" s="5"/>
      <c r="V212" s="5"/>
      <c r="W212" s="5"/>
      <c r="X212" s="5"/>
    </row>
    <row r="213" spans="2:24" s="4" customFormat="1" ht="15">
      <c r="B213" s="63"/>
      <c r="C213" s="36"/>
      <c r="D213" s="36"/>
      <c r="E213" s="36"/>
      <c r="F213" s="36"/>
      <c r="G213" s="36"/>
      <c r="H213" s="36"/>
      <c r="I213" s="70"/>
      <c r="J213" s="70"/>
      <c r="K213" s="70"/>
      <c r="L213" s="70"/>
      <c r="M213" s="70"/>
      <c r="N213" s="70"/>
      <c r="Q213" s="5"/>
      <c r="R213" s="5"/>
      <c r="S213" s="5"/>
      <c r="T213" s="5"/>
      <c r="U213" s="5"/>
      <c r="V213" s="5"/>
      <c r="W213" s="5"/>
      <c r="X213" s="5"/>
    </row>
    <row r="214" spans="2:24" s="4" customFormat="1" ht="15">
      <c r="B214" s="63"/>
      <c r="C214" s="36"/>
      <c r="D214" s="36"/>
      <c r="E214" s="36"/>
      <c r="F214" s="36"/>
      <c r="G214" s="36"/>
      <c r="H214" s="36"/>
      <c r="I214" s="70"/>
      <c r="J214" s="70"/>
      <c r="K214" s="70"/>
      <c r="L214" s="70"/>
      <c r="M214" s="70"/>
      <c r="N214" s="70"/>
      <c r="Q214" s="5"/>
      <c r="R214" s="5"/>
      <c r="S214" s="5"/>
      <c r="T214" s="5"/>
      <c r="U214" s="5"/>
      <c r="V214" s="5"/>
      <c r="W214" s="5"/>
      <c r="X214" s="5"/>
    </row>
    <row r="215" spans="2:24" s="4" customFormat="1" ht="15.75">
      <c r="B215" s="63"/>
      <c r="C215" s="36"/>
      <c r="D215" s="36"/>
      <c r="E215" s="36"/>
      <c r="F215" s="67"/>
      <c r="G215" s="36"/>
      <c r="H215" s="36"/>
      <c r="I215" s="70"/>
      <c r="J215" s="70"/>
      <c r="K215" s="70"/>
      <c r="L215" s="70"/>
      <c r="M215" s="70"/>
      <c r="N215" s="70"/>
      <c r="Q215" s="5"/>
      <c r="R215" s="5"/>
      <c r="S215" s="5"/>
      <c r="T215" s="5"/>
      <c r="U215" s="5"/>
      <c r="V215" s="5"/>
      <c r="W215" s="5"/>
      <c r="X215" s="5"/>
    </row>
    <row r="216" spans="2:24" s="4" customFormat="1" ht="15">
      <c r="B216" s="63"/>
      <c r="C216" s="36"/>
      <c r="D216" s="36"/>
      <c r="E216" s="36"/>
      <c r="F216" s="36"/>
      <c r="G216" s="36"/>
      <c r="H216" s="36"/>
      <c r="I216" s="70"/>
      <c r="J216" s="70"/>
      <c r="K216" s="70"/>
      <c r="L216" s="70"/>
      <c r="M216" s="70"/>
      <c r="N216" s="70"/>
      <c r="Q216" s="5"/>
      <c r="R216" s="5"/>
      <c r="S216" s="5"/>
      <c r="T216" s="5"/>
      <c r="U216" s="5"/>
      <c r="V216" s="5"/>
      <c r="W216" s="5"/>
      <c r="X216" s="5"/>
    </row>
    <row r="217" spans="2:24" s="4" customFormat="1" ht="15">
      <c r="B217" s="63"/>
      <c r="C217" s="36"/>
      <c r="D217" s="36"/>
      <c r="E217" s="36"/>
      <c r="F217" s="36"/>
      <c r="G217" s="36"/>
      <c r="H217" s="36"/>
      <c r="I217" s="70"/>
      <c r="J217" s="70"/>
      <c r="K217" s="70"/>
      <c r="L217" s="70"/>
      <c r="M217" s="70"/>
      <c r="N217" s="70"/>
      <c r="Q217" s="5"/>
      <c r="R217" s="5"/>
      <c r="S217" s="5"/>
      <c r="T217" s="5"/>
      <c r="U217" s="5"/>
      <c r="V217" s="5"/>
      <c r="W217" s="5"/>
      <c r="X217" s="5"/>
    </row>
    <row r="218" spans="2:24" s="4" customFormat="1" ht="15">
      <c r="B218" s="63"/>
      <c r="C218" s="36"/>
      <c r="D218" s="36"/>
      <c r="E218" s="36"/>
      <c r="F218" s="36"/>
      <c r="H218" s="36"/>
      <c r="I218" s="70"/>
      <c r="J218" s="70"/>
      <c r="K218" s="70"/>
      <c r="L218" s="70"/>
      <c r="M218" s="70"/>
      <c r="N218" s="70"/>
      <c r="Q218" s="5"/>
      <c r="R218" s="5"/>
      <c r="S218" s="5"/>
      <c r="T218" s="5"/>
      <c r="U218" s="5"/>
      <c r="V218" s="5"/>
      <c r="W218" s="5"/>
      <c r="X218" s="5"/>
    </row>
    <row r="219" spans="2:24" s="4" customFormat="1" ht="15">
      <c r="B219" s="63"/>
      <c r="C219" s="36"/>
      <c r="D219" s="36"/>
      <c r="E219" s="36"/>
      <c r="F219" s="36"/>
      <c r="H219" s="36"/>
      <c r="I219" s="70"/>
      <c r="J219" s="70"/>
      <c r="K219" s="70"/>
      <c r="L219" s="70"/>
      <c r="M219" s="70"/>
      <c r="N219" s="70"/>
      <c r="Q219" s="5"/>
      <c r="R219" s="5"/>
      <c r="S219" s="5"/>
      <c r="T219" s="5"/>
      <c r="U219" s="5"/>
      <c r="V219" s="5"/>
      <c r="W219" s="5"/>
      <c r="X219" s="5"/>
    </row>
    <row r="220" spans="2:24" s="4" customFormat="1" ht="15">
      <c r="B220" s="63"/>
      <c r="C220" s="36"/>
      <c r="D220" s="36"/>
      <c r="E220" s="36"/>
      <c r="F220" s="36"/>
      <c r="H220" s="70"/>
      <c r="I220" s="70"/>
      <c r="J220" s="70"/>
      <c r="K220" s="70"/>
      <c r="L220" s="70"/>
      <c r="M220" s="70"/>
      <c r="N220" s="70"/>
      <c r="Q220" s="5"/>
      <c r="R220" s="5"/>
      <c r="S220" s="5"/>
      <c r="T220" s="5"/>
      <c r="U220" s="5"/>
      <c r="V220" s="5"/>
      <c r="W220" s="5"/>
      <c r="X220" s="5"/>
    </row>
    <row r="221" spans="2:24" s="4" customFormat="1" ht="15">
      <c r="B221" s="63"/>
      <c r="C221" s="36"/>
      <c r="D221" s="36"/>
      <c r="E221" s="36"/>
      <c r="F221" s="36"/>
      <c r="H221" s="70"/>
      <c r="I221" s="70"/>
      <c r="J221" s="70"/>
      <c r="K221" s="70"/>
      <c r="L221" s="70"/>
      <c r="M221" s="70"/>
      <c r="N221" s="70"/>
      <c r="Q221" s="5"/>
      <c r="R221" s="5"/>
      <c r="S221" s="5"/>
      <c r="T221" s="5"/>
      <c r="U221" s="5"/>
      <c r="V221" s="5"/>
      <c r="W221" s="5"/>
      <c r="X221" s="5"/>
    </row>
    <row r="222" spans="2:24" s="4" customFormat="1" ht="15">
      <c r="B222" s="63"/>
      <c r="C222" s="70"/>
      <c r="D222" s="70"/>
      <c r="E222" s="70"/>
      <c r="F222" s="70"/>
      <c r="H222" s="70"/>
      <c r="I222" s="70"/>
      <c r="J222" s="70"/>
      <c r="K222" s="70"/>
      <c r="L222" s="70"/>
      <c r="M222" s="70"/>
      <c r="N222" s="70"/>
      <c r="Q222" s="5"/>
      <c r="R222" s="5"/>
      <c r="S222" s="5"/>
      <c r="T222" s="5"/>
      <c r="U222" s="5"/>
      <c r="V222" s="5"/>
      <c r="W222" s="5"/>
      <c r="X222" s="5"/>
    </row>
    <row r="223" spans="2:24" s="4" customFormat="1" ht="15">
      <c r="B223" s="63"/>
      <c r="C223" s="70"/>
      <c r="D223" s="70"/>
      <c r="E223" s="70"/>
      <c r="F223" s="70"/>
      <c r="H223" s="70"/>
      <c r="I223" s="70"/>
      <c r="J223" s="70"/>
      <c r="K223" s="70"/>
      <c r="L223" s="70"/>
      <c r="M223" s="70"/>
      <c r="N223" s="70"/>
      <c r="Q223" s="5"/>
      <c r="R223" s="5"/>
      <c r="S223" s="5"/>
      <c r="T223" s="5"/>
      <c r="U223" s="5"/>
      <c r="V223" s="5"/>
      <c r="W223" s="5"/>
      <c r="X223" s="5"/>
    </row>
    <row r="224" spans="2:24" s="4" customFormat="1" ht="15">
      <c r="B224" s="63"/>
      <c r="C224" s="70"/>
      <c r="D224" s="70"/>
      <c r="E224" s="70"/>
      <c r="F224" s="70"/>
      <c r="H224" s="70"/>
      <c r="I224" s="70"/>
      <c r="J224" s="70"/>
      <c r="K224" s="70"/>
      <c r="L224" s="70"/>
      <c r="M224" s="70"/>
      <c r="N224" s="70"/>
      <c r="Q224" s="5"/>
      <c r="R224" s="5"/>
      <c r="S224" s="5"/>
      <c r="T224" s="5"/>
      <c r="U224" s="5"/>
      <c r="V224" s="5"/>
      <c r="W224" s="5"/>
      <c r="X224" s="5"/>
    </row>
    <row r="225" spans="2:24" s="4" customFormat="1" ht="15">
      <c r="B225" s="63"/>
      <c r="C225" s="36"/>
      <c r="D225" s="36"/>
      <c r="E225" s="36"/>
      <c r="F225" s="36"/>
      <c r="H225" s="70"/>
      <c r="I225" s="70"/>
      <c r="J225" s="70"/>
      <c r="K225" s="70"/>
      <c r="L225" s="70"/>
      <c r="M225" s="70"/>
      <c r="N225" s="70"/>
      <c r="Q225" s="5"/>
      <c r="R225" s="5"/>
      <c r="S225" s="5"/>
      <c r="T225" s="5"/>
      <c r="U225" s="5"/>
      <c r="V225" s="5"/>
      <c r="W225" s="5"/>
      <c r="X225" s="5"/>
    </row>
    <row r="226" spans="2:24" s="4" customFormat="1" ht="15">
      <c r="B226" s="63"/>
      <c r="C226" s="36"/>
      <c r="D226" s="36"/>
      <c r="E226" s="36"/>
      <c r="F226" s="36"/>
      <c r="H226" s="70"/>
      <c r="I226" s="70"/>
      <c r="J226" s="70"/>
      <c r="K226" s="70"/>
      <c r="L226" s="70"/>
      <c r="M226" s="70"/>
      <c r="N226" s="70"/>
      <c r="Q226" s="5"/>
      <c r="R226" s="5"/>
      <c r="S226" s="5"/>
      <c r="T226" s="5"/>
      <c r="U226" s="5"/>
      <c r="V226" s="5"/>
      <c r="W226" s="5"/>
      <c r="X226" s="5"/>
    </row>
    <row r="227" spans="2:24" s="4" customFormat="1" ht="15">
      <c r="B227" s="63"/>
      <c r="C227" s="70"/>
      <c r="D227" s="70"/>
      <c r="E227" s="70"/>
      <c r="F227" s="70"/>
      <c r="H227" s="36"/>
      <c r="I227" s="70"/>
      <c r="J227" s="70"/>
      <c r="K227" s="70"/>
      <c r="L227" s="70"/>
      <c r="M227" s="70"/>
      <c r="N227" s="70"/>
      <c r="Q227" s="5"/>
      <c r="R227" s="5"/>
      <c r="S227" s="5"/>
      <c r="T227" s="5"/>
      <c r="U227" s="5"/>
      <c r="V227" s="5"/>
      <c r="W227" s="5"/>
      <c r="X227" s="5"/>
    </row>
    <row r="228" spans="2:24" s="4" customFormat="1" ht="15">
      <c r="B228" s="63"/>
      <c r="C228" s="70"/>
      <c r="D228" s="70"/>
      <c r="E228" s="70"/>
      <c r="F228" s="70"/>
      <c r="H228" s="36"/>
      <c r="I228" s="70"/>
      <c r="J228" s="70"/>
      <c r="K228" s="70"/>
      <c r="L228" s="70"/>
      <c r="M228" s="70"/>
      <c r="N228" s="70"/>
      <c r="Q228" s="5"/>
      <c r="R228" s="5"/>
      <c r="S228" s="5"/>
      <c r="T228" s="5"/>
      <c r="U228" s="5"/>
      <c r="V228" s="5"/>
      <c r="W228" s="5"/>
      <c r="X228" s="5"/>
    </row>
    <row r="229" spans="2:24" s="4" customFormat="1" ht="15">
      <c r="B229" s="64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Q229" s="5"/>
      <c r="R229" s="5"/>
      <c r="S229" s="5"/>
      <c r="T229" s="5"/>
      <c r="U229" s="5"/>
      <c r="V229" s="5"/>
      <c r="W229" s="5"/>
      <c r="X229" s="5"/>
    </row>
    <row r="230" spans="3:24" s="4" customFormat="1" ht="15">
      <c r="C230" s="71"/>
      <c r="D230" s="71"/>
      <c r="E230" s="71"/>
      <c r="F230" s="36"/>
      <c r="I230" s="36"/>
      <c r="J230" s="36"/>
      <c r="K230" s="36"/>
      <c r="L230" s="36"/>
      <c r="M230" s="36"/>
      <c r="N230" s="36"/>
      <c r="Q230" s="5"/>
      <c r="R230" s="5"/>
      <c r="S230" s="5"/>
      <c r="T230" s="5"/>
      <c r="U230" s="5"/>
      <c r="V230" s="5"/>
      <c r="W230" s="5"/>
      <c r="X230" s="5"/>
    </row>
    <row r="231" spans="2:24" s="4" customFormat="1" ht="15.75">
      <c r="B231" s="65"/>
      <c r="C231" s="72"/>
      <c r="D231" s="72"/>
      <c r="E231" s="72"/>
      <c r="F231" s="73"/>
      <c r="H231" s="72"/>
      <c r="I231" s="72"/>
      <c r="J231" s="72"/>
      <c r="K231" s="72"/>
      <c r="L231" s="72"/>
      <c r="M231" s="78"/>
      <c r="N231" s="36"/>
      <c r="Q231" s="5"/>
      <c r="R231" s="5"/>
      <c r="S231" s="5"/>
      <c r="T231" s="5"/>
      <c r="U231" s="5"/>
      <c r="V231" s="5"/>
      <c r="W231" s="5"/>
      <c r="X231" s="5"/>
    </row>
    <row r="232" spans="14:24" s="4" customFormat="1" ht="15">
      <c r="N232" s="36"/>
      <c r="Q232" s="5"/>
      <c r="R232" s="5"/>
      <c r="S232" s="5"/>
      <c r="T232" s="5"/>
      <c r="U232" s="5"/>
      <c r="V232" s="5"/>
      <c r="W232" s="5"/>
      <c r="X232" s="5"/>
    </row>
    <row r="233" spans="1:24" s="4" customFormat="1" ht="15.75">
      <c r="A233" s="62"/>
      <c r="B233" s="18"/>
      <c r="C233" s="67"/>
      <c r="D233" s="67"/>
      <c r="E233" s="67"/>
      <c r="F233" s="63"/>
      <c r="G233" s="63"/>
      <c r="H233" s="63"/>
      <c r="I233" s="74"/>
      <c r="J233" s="74"/>
      <c r="K233" s="74"/>
      <c r="L233" s="74"/>
      <c r="M233" s="63"/>
      <c r="N233" s="79"/>
      <c r="Q233" s="5"/>
      <c r="R233" s="5"/>
      <c r="S233" s="5"/>
      <c r="T233" s="5"/>
      <c r="U233" s="5"/>
      <c r="V233" s="5"/>
      <c r="W233" s="5"/>
      <c r="X233" s="5"/>
    </row>
    <row r="234" spans="2:24" s="4" customFormat="1" ht="15.75">
      <c r="B234" s="66"/>
      <c r="C234" s="67"/>
      <c r="D234" s="67"/>
      <c r="E234" s="67"/>
      <c r="Q234" s="5"/>
      <c r="R234" s="5"/>
      <c r="S234" s="5"/>
      <c r="T234" s="5"/>
      <c r="U234" s="5"/>
      <c r="V234" s="5"/>
      <c r="W234" s="5"/>
      <c r="X234" s="5"/>
    </row>
    <row r="235" spans="17:24" s="4" customFormat="1" ht="12.75">
      <c r="Q235" s="5"/>
      <c r="R235" s="5"/>
      <c r="S235" s="5"/>
      <c r="T235" s="5"/>
      <c r="U235" s="5"/>
      <c r="V235" s="5"/>
      <c r="W235" s="5"/>
      <c r="X235" s="5"/>
    </row>
    <row r="236" spans="17:24" s="4" customFormat="1" ht="12.75">
      <c r="Q236" s="5"/>
      <c r="R236" s="5"/>
      <c r="S236" s="5"/>
      <c r="T236" s="5"/>
      <c r="U236" s="5"/>
      <c r="V236" s="5"/>
      <c r="W236" s="5"/>
      <c r="X236" s="5"/>
    </row>
    <row r="237" spans="17:24" s="4" customFormat="1" ht="12.75">
      <c r="Q237" s="5"/>
      <c r="R237" s="5"/>
      <c r="S237" s="5"/>
      <c r="T237" s="5"/>
      <c r="U237" s="5"/>
      <c r="V237" s="5"/>
      <c r="W237" s="5"/>
      <c r="X237" s="5"/>
    </row>
    <row r="238" spans="17:24" s="4" customFormat="1" ht="12.75">
      <c r="Q238" s="5"/>
      <c r="R238" s="5"/>
      <c r="S238" s="5"/>
      <c r="T238" s="5"/>
      <c r="U238" s="5"/>
      <c r="V238" s="5"/>
      <c r="W238" s="5"/>
      <c r="X238" s="5"/>
    </row>
    <row r="239" spans="17:24" s="4" customFormat="1" ht="12.75">
      <c r="Q239" s="5"/>
      <c r="R239" s="5"/>
      <c r="S239" s="5"/>
      <c r="T239" s="5"/>
      <c r="U239" s="5"/>
      <c r="V239" s="5"/>
      <c r="W239" s="5"/>
      <c r="X239" s="5"/>
    </row>
    <row r="240" spans="17:24" s="4" customFormat="1" ht="12.75">
      <c r="Q240" s="5"/>
      <c r="R240" s="5"/>
      <c r="S240" s="5"/>
      <c r="T240" s="5"/>
      <c r="U240" s="5"/>
      <c r="V240" s="5"/>
      <c r="W240" s="5"/>
      <c r="X240" s="5"/>
    </row>
    <row r="241" spans="17:24" s="4" customFormat="1" ht="12.75">
      <c r="Q241" s="5"/>
      <c r="R241" s="5"/>
      <c r="S241" s="5"/>
      <c r="T241" s="5"/>
      <c r="U241" s="5"/>
      <c r="V241" s="5"/>
      <c r="W241" s="5"/>
      <c r="X241" s="5"/>
    </row>
    <row r="242" spans="17:24" s="4" customFormat="1" ht="12.75">
      <c r="Q242" s="5"/>
      <c r="R242" s="5"/>
      <c r="S242" s="5"/>
      <c r="T242" s="5"/>
      <c r="U242" s="5"/>
      <c r="V242" s="5"/>
      <c r="W242" s="5"/>
      <c r="X242" s="5"/>
    </row>
    <row r="243" spans="17:24" s="4" customFormat="1" ht="12.75">
      <c r="Q243" s="5"/>
      <c r="R243" s="5"/>
      <c r="S243" s="5"/>
      <c r="T243" s="5"/>
      <c r="U243" s="5"/>
      <c r="V243" s="5"/>
      <c r="W243" s="5"/>
      <c r="X243" s="5"/>
    </row>
    <row r="244" spans="17:24" s="4" customFormat="1" ht="12.75">
      <c r="Q244" s="5"/>
      <c r="R244" s="5"/>
      <c r="S244" s="5"/>
      <c r="T244" s="5"/>
      <c r="U244" s="5"/>
      <c r="V244" s="5"/>
      <c r="W244" s="5"/>
      <c r="X244" s="5"/>
    </row>
    <row r="245" spans="17:24" s="4" customFormat="1" ht="12.75">
      <c r="Q245" s="5"/>
      <c r="R245" s="5"/>
      <c r="S245" s="5"/>
      <c r="T245" s="5"/>
      <c r="U245" s="5"/>
      <c r="V245" s="5"/>
      <c r="W245" s="5"/>
      <c r="X245" s="5"/>
    </row>
    <row r="246" spans="17:24" s="4" customFormat="1" ht="12.75">
      <c r="Q246" s="5"/>
      <c r="R246" s="5"/>
      <c r="S246" s="5"/>
      <c r="T246" s="5"/>
      <c r="U246" s="5"/>
      <c r="V246" s="5"/>
      <c r="W246" s="5"/>
      <c r="X246" s="5"/>
    </row>
    <row r="247" spans="17:24" s="4" customFormat="1" ht="12.75">
      <c r="Q247" s="5"/>
      <c r="R247" s="5"/>
      <c r="S247" s="5"/>
      <c r="T247" s="5"/>
      <c r="U247" s="5"/>
      <c r="V247" s="5"/>
      <c r="W247" s="5"/>
      <c r="X247" s="5"/>
    </row>
    <row r="248" spans="17:24" s="4" customFormat="1" ht="12.75">
      <c r="Q248" s="5"/>
      <c r="R248" s="5"/>
      <c r="S248" s="5"/>
      <c r="T248" s="5"/>
      <c r="U248" s="5"/>
      <c r="V248" s="5"/>
      <c r="W248" s="5"/>
      <c r="X248" s="5"/>
    </row>
    <row r="249" spans="17:24" s="4" customFormat="1" ht="12.75">
      <c r="Q249" s="5"/>
      <c r="R249" s="5"/>
      <c r="S249" s="5"/>
      <c r="T249" s="5"/>
      <c r="U249" s="5"/>
      <c r="V249" s="5"/>
      <c r="W249" s="5"/>
      <c r="X249" s="5"/>
    </row>
    <row r="250" spans="17:24" s="4" customFormat="1" ht="12.75">
      <c r="Q250" s="5"/>
      <c r="R250" s="5"/>
      <c r="S250" s="5"/>
      <c r="T250" s="5"/>
      <c r="U250" s="5"/>
      <c r="V250" s="5"/>
      <c r="W250" s="5"/>
      <c r="X250" s="5"/>
    </row>
    <row r="251" spans="17:24" s="4" customFormat="1" ht="12.75">
      <c r="Q251" s="5"/>
      <c r="R251" s="5"/>
      <c r="S251" s="5"/>
      <c r="T251" s="5"/>
      <c r="U251" s="5"/>
      <c r="V251" s="5"/>
      <c r="W251" s="5"/>
      <c r="X251" s="5"/>
    </row>
    <row r="252" spans="17:24" s="4" customFormat="1" ht="12.75">
      <c r="Q252" s="5"/>
      <c r="R252" s="5"/>
      <c r="S252" s="5"/>
      <c r="T252" s="5"/>
      <c r="U252" s="5"/>
      <c r="V252" s="5"/>
      <c r="W252" s="5"/>
      <c r="X252" s="5"/>
    </row>
    <row r="253" spans="17:24" s="4" customFormat="1" ht="12.75">
      <c r="Q253" s="5"/>
      <c r="R253" s="5"/>
      <c r="S253" s="5"/>
      <c r="T253" s="5"/>
      <c r="U253" s="5"/>
      <c r="V253" s="5"/>
      <c r="W253" s="5"/>
      <c r="X253" s="5"/>
    </row>
    <row r="254" spans="17:24" s="4" customFormat="1" ht="12.75">
      <c r="Q254" s="5"/>
      <c r="R254" s="5"/>
      <c r="S254" s="5"/>
      <c r="T254" s="5"/>
      <c r="U254" s="5"/>
      <c r="V254" s="5"/>
      <c r="W254" s="5"/>
      <c r="X254" s="5"/>
    </row>
    <row r="255" spans="17:24" s="4" customFormat="1" ht="12.75">
      <c r="Q255" s="5"/>
      <c r="R255" s="5"/>
      <c r="S255" s="5"/>
      <c r="T255" s="5"/>
      <c r="U255" s="5"/>
      <c r="V255" s="5"/>
      <c r="W255" s="5"/>
      <c r="X255" s="5"/>
    </row>
    <row r="256" spans="17:24" s="4" customFormat="1" ht="12.75">
      <c r="Q256" s="5"/>
      <c r="R256" s="5"/>
      <c r="S256" s="5"/>
      <c r="T256" s="5"/>
      <c r="U256" s="5"/>
      <c r="V256" s="5"/>
      <c r="W256" s="5"/>
      <c r="X256" s="5"/>
    </row>
    <row r="257" spans="17:24" s="4" customFormat="1" ht="12.75">
      <c r="Q257" s="5"/>
      <c r="R257" s="5"/>
      <c r="S257" s="5"/>
      <c r="T257" s="5"/>
      <c r="U257" s="5"/>
      <c r="V257" s="5"/>
      <c r="W257" s="5"/>
      <c r="X257" s="5"/>
    </row>
    <row r="258" spans="17:24" s="4" customFormat="1" ht="12.75">
      <c r="Q258" s="5"/>
      <c r="R258" s="5"/>
      <c r="S258" s="5"/>
      <c r="T258" s="5"/>
      <c r="U258" s="5"/>
      <c r="V258" s="5"/>
      <c r="W258" s="5"/>
      <c r="X258" s="5"/>
    </row>
    <row r="259" spans="17:24" s="4" customFormat="1" ht="12.75">
      <c r="Q259" s="5"/>
      <c r="R259" s="5"/>
      <c r="S259" s="5"/>
      <c r="T259" s="5"/>
      <c r="U259" s="5"/>
      <c r="V259" s="5"/>
      <c r="W259" s="5"/>
      <c r="X259" s="5"/>
    </row>
    <row r="260" spans="17:24" s="4" customFormat="1" ht="12.75">
      <c r="Q260" s="5"/>
      <c r="R260" s="5"/>
      <c r="S260" s="5"/>
      <c r="T260" s="5"/>
      <c r="U260" s="5"/>
      <c r="V260" s="5"/>
      <c r="W260" s="5"/>
      <c r="X260" s="5"/>
    </row>
    <row r="261" spans="17:24" s="4" customFormat="1" ht="12.75">
      <c r="Q261" s="5"/>
      <c r="R261" s="5"/>
      <c r="S261" s="5"/>
      <c r="T261" s="5"/>
      <c r="U261" s="5"/>
      <c r="V261" s="5"/>
      <c r="W261" s="5"/>
      <c r="X261" s="5"/>
    </row>
    <row r="262" spans="17:24" s="4" customFormat="1" ht="12.75">
      <c r="Q262" s="5"/>
      <c r="R262" s="5"/>
      <c r="S262" s="5"/>
      <c r="T262" s="5"/>
      <c r="U262" s="5"/>
      <c r="V262" s="5"/>
      <c r="W262" s="5"/>
      <c r="X262" s="5"/>
    </row>
    <row r="263" spans="17:24" s="4" customFormat="1" ht="12.75">
      <c r="Q263" s="5"/>
      <c r="R263" s="5"/>
      <c r="S263" s="5"/>
      <c r="T263" s="5"/>
      <c r="U263" s="5"/>
      <c r="V263" s="5"/>
      <c r="W263" s="5"/>
      <c r="X263" s="5"/>
    </row>
    <row r="264" spans="17:24" s="4" customFormat="1" ht="12.75">
      <c r="Q264" s="5"/>
      <c r="R264" s="5"/>
      <c r="S264" s="5"/>
      <c r="T264" s="5"/>
      <c r="U264" s="5"/>
      <c r="V264" s="5"/>
      <c r="W264" s="5"/>
      <c r="X264" s="5"/>
    </row>
    <row r="265" spans="17:24" s="4" customFormat="1" ht="12.75">
      <c r="Q265" s="5"/>
      <c r="R265" s="5"/>
      <c r="S265" s="5"/>
      <c r="T265" s="5"/>
      <c r="U265" s="5"/>
      <c r="V265" s="5"/>
      <c r="W265" s="5"/>
      <c r="X265" s="5"/>
    </row>
    <row r="266" spans="17:24" s="4" customFormat="1" ht="12.75">
      <c r="Q266" s="5"/>
      <c r="R266" s="5"/>
      <c r="S266" s="5"/>
      <c r="T266" s="5"/>
      <c r="U266" s="5"/>
      <c r="V266" s="5"/>
      <c r="W266" s="5"/>
      <c r="X266" s="5"/>
    </row>
    <row r="267" spans="17:24" s="4" customFormat="1" ht="12.75">
      <c r="Q267" s="5"/>
      <c r="R267" s="5"/>
      <c r="S267" s="5"/>
      <c r="T267" s="5"/>
      <c r="U267" s="5"/>
      <c r="V267" s="5"/>
      <c r="W267" s="5"/>
      <c r="X267" s="5"/>
    </row>
    <row r="268" spans="17:24" s="4" customFormat="1" ht="12.75">
      <c r="Q268" s="5"/>
      <c r="R268" s="5"/>
      <c r="S268" s="5"/>
      <c r="T268" s="5"/>
      <c r="U268" s="5"/>
      <c r="V268" s="5"/>
      <c r="W268" s="5"/>
      <c r="X268" s="5"/>
    </row>
    <row r="269" spans="17:24" s="4" customFormat="1" ht="12.75">
      <c r="Q269" s="5"/>
      <c r="R269" s="5"/>
      <c r="S269" s="5"/>
      <c r="T269" s="5"/>
      <c r="U269" s="5"/>
      <c r="V269" s="5"/>
      <c r="W269" s="5"/>
      <c r="X269" s="5"/>
    </row>
    <row r="270" spans="17:24" s="4" customFormat="1" ht="12.75">
      <c r="Q270" s="5"/>
      <c r="R270" s="5"/>
      <c r="S270" s="5"/>
      <c r="T270" s="5"/>
      <c r="U270" s="5"/>
      <c r="V270" s="5"/>
      <c r="W270" s="5"/>
      <c r="X270" s="5"/>
    </row>
    <row r="271" spans="17:24" s="4" customFormat="1" ht="12.75">
      <c r="Q271" s="5"/>
      <c r="R271" s="5"/>
      <c r="S271" s="5"/>
      <c r="T271" s="5"/>
      <c r="U271" s="5"/>
      <c r="V271" s="5"/>
      <c r="W271" s="5"/>
      <c r="X271" s="5"/>
    </row>
    <row r="272" spans="17:24" s="4" customFormat="1" ht="12.75">
      <c r="Q272" s="5"/>
      <c r="R272" s="5"/>
      <c r="S272" s="5"/>
      <c r="T272" s="5"/>
      <c r="U272" s="5"/>
      <c r="V272" s="5"/>
      <c r="W272" s="5"/>
      <c r="X272" s="5"/>
    </row>
    <row r="273" spans="17:24" s="4" customFormat="1" ht="12.75">
      <c r="Q273" s="5"/>
      <c r="R273" s="5"/>
      <c r="S273" s="5"/>
      <c r="T273" s="5"/>
      <c r="U273" s="5"/>
      <c r="V273" s="5"/>
      <c r="W273" s="5"/>
      <c r="X273" s="5"/>
    </row>
    <row r="274" spans="17:24" s="4" customFormat="1" ht="12.75">
      <c r="Q274" s="5"/>
      <c r="R274" s="5"/>
      <c r="S274" s="5"/>
      <c r="T274" s="5"/>
      <c r="U274" s="5"/>
      <c r="V274" s="5"/>
      <c r="W274" s="5"/>
      <c r="X274" s="5"/>
    </row>
    <row r="275" spans="17:24" s="4" customFormat="1" ht="12.75">
      <c r="Q275" s="5"/>
      <c r="R275" s="5"/>
      <c r="S275" s="5"/>
      <c r="T275" s="5"/>
      <c r="U275" s="5"/>
      <c r="V275" s="5"/>
      <c r="W275" s="5"/>
      <c r="X275" s="5"/>
    </row>
    <row r="276" spans="17:24" s="4" customFormat="1" ht="12.75">
      <c r="Q276" s="5"/>
      <c r="R276" s="5"/>
      <c r="S276" s="5"/>
      <c r="T276" s="5"/>
      <c r="U276" s="5"/>
      <c r="V276" s="5"/>
      <c r="W276" s="5"/>
      <c r="X276" s="5"/>
    </row>
    <row r="277" spans="17:24" s="4" customFormat="1" ht="12.75">
      <c r="Q277" s="5"/>
      <c r="R277" s="5"/>
      <c r="S277" s="5"/>
      <c r="T277" s="5"/>
      <c r="U277" s="5"/>
      <c r="V277" s="5"/>
      <c r="W277" s="5"/>
      <c r="X277" s="5"/>
    </row>
    <row r="278" spans="17:24" s="4" customFormat="1" ht="12.75">
      <c r="Q278" s="5"/>
      <c r="R278" s="5"/>
      <c r="S278" s="5"/>
      <c r="T278" s="5"/>
      <c r="U278" s="5"/>
      <c r="V278" s="5"/>
      <c r="W278" s="5"/>
      <c r="X278" s="5"/>
    </row>
    <row r="279" spans="17:24" s="4" customFormat="1" ht="12.75">
      <c r="Q279" s="5"/>
      <c r="R279" s="5"/>
      <c r="S279" s="5"/>
      <c r="T279" s="5"/>
      <c r="U279" s="5"/>
      <c r="V279" s="5"/>
      <c r="W279" s="5"/>
      <c r="X279" s="5"/>
    </row>
    <row r="280" spans="17:24" s="4" customFormat="1" ht="12.75">
      <c r="Q280" s="5"/>
      <c r="R280" s="5"/>
      <c r="S280" s="5"/>
      <c r="T280" s="5"/>
      <c r="U280" s="5"/>
      <c r="V280" s="5"/>
      <c r="W280" s="5"/>
      <c r="X280" s="5"/>
    </row>
    <row r="281" spans="17:24" s="4" customFormat="1" ht="12.75">
      <c r="Q281" s="5"/>
      <c r="R281" s="5"/>
      <c r="S281" s="5"/>
      <c r="T281" s="5"/>
      <c r="U281" s="5"/>
      <c r="V281" s="5"/>
      <c r="W281" s="5"/>
      <c r="X281" s="5"/>
    </row>
    <row r="282" spans="17:24" s="4" customFormat="1" ht="12.75">
      <c r="Q282" s="5"/>
      <c r="R282" s="5"/>
      <c r="S282" s="5"/>
      <c r="T282" s="5"/>
      <c r="U282" s="5"/>
      <c r="V282" s="5"/>
      <c r="W282" s="5"/>
      <c r="X282" s="5"/>
    </row>
    <row r="283" spans="17:24" s="4" customFormat="1" ht="12.75">
      <c r="Q283" s="5"/>
      <c r="R283" s="5"/>
      <c r="S283" s="5"/>
      <c r="T283" s="5"/>
      <c r="U283" s="5"/>
      <c r="V283" s="5"/>
      <c r="W283" s="5"/>
      <c r="X283" s="5"/>
    </row>
    <row r="284" spans="17:24" s="4" customFormat="1" ht="12.75">
      <c r="Q284" s="5"/>
      <c r="R284" s="5"/>
      <c r="S284" s="5"/>
      <c r="T284" s="5"/>
      <c r="U284" s="5"/>
      <c r="V284" s="5"/>
      <c r="W284" s="5"/>
      <c r="X284" s="5"/>
    </row>
    <row r="285" spans="17:24" s="4" customFormat="1" ht="12.75">
      <c r="Q285" s="5"/>
      <c r="R285" s="5"/>
      <c r="S285" s="5"/>
      <c r="T285" s="5"/>
      <c r="U285" s="5"/>
      <c r="V285" s="5"/>
      <c r="W285" s="5"/>
      <c r="X285" s="5"/>
    </row>
    <row r="286" spans="17:24" s="4" customFormat="1" ht="12.75">
      <c r="Q286" s="5"/>
      <c r="R286" s="5"/>
      <c r="S286" s="5"/>
      <c r="T286" s="5"/>
      <c r="U286" s="5"/>
      <c r="V286" s="5"/>
      <c r="W286" s="5"/>
      <c r="X286" s="5"/>
    </row>
  </sheetData>
  <sheetProtection/>
  <mergeCells count="1">
    <mergeCell ref="I6:L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Fiorela va</dc:creator>
  <cp:keywords/>
  <dc:description/>
  <cp:lastModifiedBy>Fiorela va</cp:lastModifiedBy>
  <dcterms:created xsi:type="dcterms:W3CDTF">2020-04-15T19:13:31Z</dcterms:created>
  <dcterms:modified xsi:type="dcterms:W3CDTF">2020-04-17T19:30:06Z</dcterms:modified>
  <cp:category/>
  <cp:version/>
  <cp:contentType/>
  <cp:contentStatus/>
</cp:coreProperties>
</file>