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cjcr-my.sharepoint.com/personal/abenavides_mcj_go_cr/Documents/Escritorio/DOCUMENTOS PARA PAGINA CNM/2024/"/>
    </mc:Choice>
  </mc:AlternateContent>
  <xr:revisionPtr revIDLastSave="19" documentId="8_{EC47E038-E18A-42AF-8C4D-98A840083FF6}" xr6:coauthVersionLast="47" xr6:coauthVersionMax="47" xr10:uidLastSave="{36A34C18-B771-4677-A535-61772EBB32FE}"/>
  <workbookProtection workbookAlgorithmName="SHA-512" workbookHashValue="KoYS/bGXbxo+T1RqtOTZVTlQRaCjDIZfHL8j97AfC+gOrwQYDatx9EH+Iguekd42IaxXlZmzKCpPGy7pC6CKSg==" workbookSaltValue="+i1MXDvuhsOOvbWxrWWGwQ==" workbookSpinCount="100000" lockStructure="1"/>
  <bookViews>
    <workbookView xWindow="-108" yWindow="-108" windowWidth="23256" windowHeight="12456" activeTab="5" xr2:uid="{455BF0D8-F760-4F4D-9EFC-E154A35B630C}"/>
  </bookViews>
  <sheets>
    <sheet name="OSN PD" sheetId="6" r:id="rId1"/>
    <sheet name="OSN AC" sheetId="5" r:id="rId2"/>
    <sheet name=" INM" sheetId="4" r:id="rId3"/>
    <sheet name="CSN" sheetId="3" r:id="rId4"/>
    <sheet name="CLN" sheetId="2" r:id="rId5"/>
    <sheet name="TOTAL RES" sheetId="1" r:id="rId6"/>
  </sheets>
  <definedNames>
    <definedName name="_xlnm._FilterDatabase" localSheetId="0" hidden="1">'OSN PD'!$B$1:$B$399</definedName>
    <definedName name="_xlnm.Print_Area" localSheetId="2">' INM'!$A$1:$R$133</definedName>
    <definedName name="_xlnm.Print_Area" localSheetId="4">CLN!$A$1:$AS$134</definedName>
    <definedName name="_xlnm.Print_Area" localSheetId="0">'OSN PD'!$A$1:$AS$133</definedName>
    <definedName name="_xlnm.Print_Area" localSheetId="5">'TOTAL RES'!$A$1:$Q$133</definedName>
    <definedName name="_xlnm.Print_Titles" localSheetId="2">' INM'!$1:$8</definedName>
    <definedName name="_xlnm.Print_Titles" localSheetId="4">CLN!$1:$8</definedName>
    <definedName name="_xlnm.Print_Titles" localSheetId="0">'OSN PD'!$1:$8</definedName>
    <definedName name="_xlnm.Print_Titles" localSheetId="5">'TOTAL RES'!$1:$8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G131" i="6" l="1"/>
  <c r="AY131" i="6"/>
  <c r="AS131" i="6"/>
  <c r="E131" i="6" s="1"/>
  <c r="N131" i="6"/>
  <c r="J129" i="6"/>
  <c r="D131" i="6"/>
  <c r="BG129" i="6"/>
  <c r="BF129" i="6"/>
  <c r="BE129" i="6"/>
  <c r="BD129" i="6"/>
  <c r="BC129" i="6"/>
  <c r="BB129" i="6"/>
  <c r="BA129" i="6"/>
  <c r="AZ129" i="6"/>
  <c r="AY129" i="6"/>
  <c r="AX129" i="6"/>
  <c r="AW129" i="6"/>
  <c r="AV129" i="6"/>
  <c r="AU129" i="6"/>
  <c r="AT129" i="6"/>
  <c r="AS129" i="6"/>
  <c r="AR129" i="6"/>
  <c r="AQ129" i="6"/>
  <c r="AP129" i="6"/>
  <c r="AO129" i="6"/>
  <c r="AN129" i="6"/>
  <c r="AM129" i="6"/>
  <c r="AL129" i="6"/>
  <c r="AK129" i="6"/>
  <c r="AJ129" i="6"/>
  <c r="AI129" i="6"/>
  <c r="AH129" i="6"/>
  <c r="AG129" i="6"/>
  <c r="AF129" i="6"/>
  <c r="AE129" i="6"/>
  <c r="AD129" i="6"/>
  <c r="AC129" i="6"/>
  <c r="AB129" i="6"/>
  <c r="AA129" i="6"/>
  <c r="Z129" i="6"/>
  <c r="Y129" i="6"/>
  <c r="X129" i="6"/>
  <c r="W129" i="6"/>
  <c r="V129" i="6"/>
  <c r="U129" i="6"/>
  <c r="T129" i="6"/>
  <c r="S129" i="6"/>
  <c r="R129" i="6"/>
  <c r="N129" i="6"/>
  <c r="M129" i="6"/>
  <c r="I129" i="6"/>
  <c r="G129" i="6"/>
  <c r="D129" i="6"/>
  <c r="C129" i="6"/>
  <c r="AS127" i="6"/>
  <c r="O127" i="6"/>
  <c r="O125" i="6" s="1"/>
  <c r="N127" i="6"/>
  <c r="N125" i="6" s="1"/>
  <c r="K127" i="6"/>
  <c r="L127" i="6" s="1"/>
  <c r="L125" i="6" s="1"/>
  <c r="F127" i="6"/>
  <c r="F125" i="6" s="1"/>
  <c r="E127" i="6"/>
  <c r="AS125" i="6"/>
  <c r="AR125" i="6"/>
  <c r="AA125" i="6"/>
  <c r="Z125" i="6"/>
  <c r="M125" i="6"/>
  <c r="K125" i="6"/>
  <c r="J125" i="6"/>
  <c r="I125" i="6"/>
  <c r="H125" i="6"/>
  <c r="G125" i="6"/>
  <c r="E125" i="6"/>
  <c r="D125" i="6"/>
  <c r="C125" i="6"/>
  <c r="AS124" i="6"/>
  <c r="BG123" i="6"/>
  <c r="AS123" i="6"/>
  <c r="N123" i="6"/>
  <c r="Q123" i="6" s="1"/>
  <c r="K123" i="6"/>
  <c r="L123" i="6" s="1"/>
  <c r="E123" i="6"/>
  <c r="D123" i="6"/>
  <c r="F123" i="6" s="1"/>
  <c r="BG122" i="6"/>
  <c r="D122" i="6" s="1"/>
  <c r="AY122" i="6"/>
  <c r="E122" i="6" s="1"/>
  <c r="AS122" i="6"/>
  <c r="N122" i="6"/>
  <c r="L122" i="6"/>
  <c r="K122" i="6"/>
  <c r="BG121" i="6"/>
  <c r="AS121" i="6"/>
  <c r="E121" i="6" s="1"/>
  <c r="N121" i="6"/>
  <c r="D121" i="6"/>
  <c r="F121" i="6" s="1"/>
  <c r="BG120" i="6"/>
  <c r="AY120" i="6"/>
  <c r="AS120" i="6"/>
  <c r="E120" i="6" s="1"/>
  <c r="N120" i="6"/>
  <c r="K120" i="6"/>
  <c r="L120" i="6" s="1"/>
  <c r="D120" i="6"/>
  <c r="BG119" i="6"/>
  <c r="AY119" i="6"/>
  <c r="AS119" i="6"/>
  <c r="E119" i="6" s="1"/>
  <c r="D119" i="6"/>
  <c r="BG118" i="6"/>
  <c r="AY118" i="6"/>
  <c r="AS118" i="6"/>
  <c r="E118" i="6" s="1"/>
  <c r="N118" i="6"/>
  <c r="D118" i="6"/>
  <c r="BG117" i="6"/>
  <c r="AS117" i="6"/>
  <c r="N117" i="6"/>
  <c r="L117" i="6"/>
  <c r="K117" i="6"/>
  <c r="E117" i="6"/>
  <c r="D117" i="6"/>
  <c r="F117" i="6" s="1"/>
  <c r="O117" i="6" s="1"/>
  <c r="BG116" i="6"/>
  <c r="D116" i="6" s="1"/>
  <c r="F116" i="6" s="1"/>
  <c r="AS116" i="6"/>
  <c r="N116" i="6"/>
  <c r="Q116" i="6" s="1"/>
  <c r="L116" i="6"/>
  <c r="K116" i="6"/>
  <c r="H112" i="6"/>
  <c r="E116" i="6"/>
  <c r="BG115" i="6"/>
  <c r="AS115" i="6"/>
  <c r="E115" i="6" s="1"/>
  <c r="N115" i="6"/>
  <c r="K115" i="6"/>
  <c r="L115" i="6" s="1"/>
  <c r="BG114" i="6"/>
  <c r="D114" i="6" s="1"/>
  <c r="AY114" i="6"/>
  <c r="AY112" i="6" s="1"/>
  <c r="AS114" i="6"/>
  <c r="N114" i="6"/>
  <c r="K114" i="6"/>
  <c r="BF112" i="6"/>
  <c r="BE112" i="6"/>
  <c r="BD112" i="6"/>
  <c r="BC112" i="6"/>
  <c r="BB112" i="6"/>
  <c r="BA112" i="6"/>
  <c r="AZ112" i="6"/>
  <c r="AX112" i="6"/>
  <c r="AW112" i="6"/>
  <c r="AV112" i="6"/>
  <c r="AU112" i="6"/>
  <c r="AT112" i="6"/>
  <c r="AR112" i="6"/>
  <c r="AQ112" i="6"/>
  <c r="AP112" i="6"/>
  <c r="AO112" i="6"/>
  <c r="AN112" i="6"/>
  <c r="AM112" i="6"/>
  <c r="AL112" i="6"/>
  <c r="AK112" i="6"/>
  <c r="AJ112" i="6"/>
  <c r="AI112" i="6"/>
  <c r="AH112" i="6"/>
  <c r="AG112" i="6"/>
  <c r="AF112" i="6"/>
  <c r="AE112" i="6"/>
  <c r="AD112" i="6"/>
  <c r="AC112" i="6"/>
  <c r="AB112" i="6"/>
  <c r="AA112" i="6"/>
  <c r="Z112" i="6"/>
  <c r="Y112" i="6"/>
  <c r="X112" i="6"/>
  <c r="W112" i="6"/>
  <c r="V112" i="6"/>
  <c r="U112" i="6"/>
  <c r="T112" i="6"/>
  <c r="S112" i="6"/>
  <c r="R112" i="6"/>
  <c r="J112" i="6"/>
  <c r="G112" i="6"/>
  <c r="C112" i="6"/>
  <c r="BG110" i="6"/>
  <c r="D110" i="6" s="1"/>
  <c r="F110" i="6" s="1"/>
  <c r="AY110" i="6"/>
  <c r="E110" i="6" s="1"/>
  <c r="AS110" i="6"/>
  <c r="N110" i="6"/>
  <c r="L110" i="6"/>
  <c r="K110" i="6"/>
  <c r="BG109" i="6"/>
  <c r="D109" i="6" s="1"/>
  <c r="AY109" i="6"/>
  <c r="E109" i="6" s="1"/>
  <c r="AS109" i="6"/>
  <c r="N109" i="6"/>
  <c r="L109" i="6"/>
  <c r="K109" i="6"/>
  <c r="BG108" i="6"/>
  <c r="D108" i="6" s="1"/>
  <c r="F108" i="6" s="1"/>
  <c r="AY108" i="6"/>
  <c r="AS108" i="6"/>
  <c r="E108" i="6" s="1"/>
  <c r="N108" i="6"/>
  <c r="L108" i="6"/>
  <c r="K108" i="6"/>
  <c r="BG107" i="6"/>
  <c r="D107" i="6" s="1"/>
  <c r="AY107" i="6"/>
  <c r="AS107" i="6"/>
  <c r="E107" i="6" s="1"/>
  <c r="N107" i="6"/>
  <c r="L107" i="6"/>
  <c r="K107" i="6"/>
  <c r="BG106" i="6"/>
  <c r="D106" i="6" s="1"/>
  <c r="AY106" i="6"/>
  <c r="AS106" i="6"/>
  <c r="E106" i="6" s="1"/>
  <c r="N106" i="6"/>
  <c r="L106" i="6"/>
  <c r="K106" i="6"/>
  <c r="BG105" i="6"/>
  <c r="D105" i="6" s="1"/>
  <c r="AY105" i="6"/>
  <c r="AS105" i="6"/>
  <c r="E105" i="6" s="1"/>
  <c r="N105" i="6"/>
  <c r="L105" i="6"/>
  <c r="K105" i="6"/>
  <c r="BG104" i="6"/>
  <c r="D104" i="6" s="1"/>
  <c r="AY104" i="6"/>
  <c r="AS104" i="6"/>
  <c r="E104" i="6" s="1"/>
  <c r="L104" i="6"/>
  <c r="K104" i="6"/>
  <c r="BG103" i="6"/>
  <c r="D103" i="6" s="1"/>
  <c r="F103" i="6" s="1"/>
  <c r="AY103" i="6"/>
  <c r="AS103" i="6"/>
  <c r="E103" i="6" s="1"/>
  <c r="N103" i="6"/>
  <c r="L103" i="6"/>
  <c r="K103" i="6"/>
  <c r="BG102" i="6"/>
  <c r="D102" i="6" s="1"/>
  <c r="AY102" i="6"/>
  <c r="AS102" i="6"/>
  <c r="E102" i="6" s="1"/>
  <c r="N102" i="6"/>
  <c r="L102" i="6"/>
  <c r="K102" i="6"/>
  <c r="BG101" i="6"/>
  <c r="D101" i="6" s="1"/>
  <c r="AY101" i="6"/>
  <c r="AS101" i="6"/>
  <c r="E101" i="6" s="1"/>
  <c r="N101" i="6"/>
  <c r="L101" i="6"/>
  <c r="K101" i="6"/>
  <c r="H98" i="6"/>
  <c r="BG100" i="6"/>
  <c r="D100" i="6" s="1"/>
  <c r="AY100" i="6"/>
  <c r="AS100" i="6"/>
  <c r="E100" i="6" s="1"/>
  <c r="N100" i="6"/>
  <c r="L100" i="6"/>
  <c r="K100" i="6"/>
  <c r="BF98" i="6"/>
  <c r="BE98" i="6"/>
  <c r="BD98" i="6"/>
  <c r="BC98" i="6"/>
  <c r="BB98" i="6"/>
  <c r="BA98" i="6"/>
  <c r="AZ98" i="6"/>
  <c r="AY98" i="6"/>
  <c r="AX98" i="6"/>
  <c r="AW98" i="6"/>
  <c r="AV98" i="6"/>
  <c r="AU98" i="6"/>
  <c r="AT98" i="6"/>
  <c r="AR98" i="6"/>
  <c r="AQ98" i="6"/>
  <c r="AP98" i="6"/>
  <c r="AO98" i="6"/>
  <c r="AN98" i="6"/>
  <c r="AM98" i="6"/>
  <c r="AL98" i="6"/>
  <c r="AK98" i="6"/>
  <c r="AJ98" i="6"/>
  <c r="AI98" i="6"/>
  <c r="AH98" i="6"/>
  <c r="AG98" i="6"/>
  <c r="AF98" i="6"/>
  <c r="AE98" i="6"/>
  <c r="AD98" i="6"/>
  <c r="AC98" i="6"/>
  <c r="AB98" i="6"/>
  <c r="AA98" i="6"/>
  <c r="Z98" i="6"/>
  <c r="Y98" i="6"/>
  <c r="X98" i="6"/>
  <c r="W98" i="6"/>
  <c r="V98" i="6"/>
  <c r="U98" i="6"/>
  <c r="T98" i="6"/>
  <c r="S98" i="6"/>
  <c r="R98" i="6"/>
  <c r="M98" i="6"/>
  <c r="K98" i="6"/>
  <c r="J98" i="6"/>
  <c r="I98" i="6"/>
  <c r="G98" i="6"/>
  <c r="C98" i="6"/>
  <c r="BG96" i="6"/>
  <c r="D96" i="6" s="1"/>
  <c r="AY96" i="6"/>
  <c r="AS96" i="6"/>
  <c r="E96" i="6" s="1"/>
  <c r="E94" i="6" s="1"/>
  <c r="N96" i="6"/>
  <c r="L96" i="6"/>
  <c r="J94" i="6"/>
  <c r="H94" i="6"/>
  <c r="BG94" i="6"/>
  <c r="BF94" i="6"/>
  <c r="BE94" i="6"/>
  <c r="BD94" i="6"/>
  <c r="BC94" i="6"/>
  <c r="BB94" i="6"/>
  <c r="BA94" i="6"/>
  <c r="AZ94" i="6"/>
  <c r="AY94" i="6"/>
  <c r="AX94" i="6"/>
  <c r="AW94" i="6"/>
  <c r="AV94" i="6"/>
  <c r="AU94" i="6"/>
  <c r="AT94" i="6"/>
  <c r="AL94" i="6"/>
  <c r="AK94" i="6"/>
  <c r="AJ94" i="6"/>
  <c r="AI94" i="6"/>
  <c r="AH94" i="6"/>
  <c r="AG94" i="6"/>
  <c r="AF94" i="6"/>
  <c r="AE94" i="6"/>
  <c r="AD94" i="6"/>
  <c r="AC94" i="6"/>
  <c r="AB94" i="6"/>
  <c r="AA94" i="6"/>
  <c r="Z94" i="6"/>
  <c r="Y94" i="6"/>
  <c r="X94" i="6"/>
  <c r="W94" i="6"/>
  <c r="V94" i="6"/>
  <c r="U94" i="6"/>
  <c r="T94" i="6"/>
  <c r="S94" i="6"/>
  <c r="R94" i="6"/>
  <c r="M94" i="6"/>
  <c r="L94" i="6"/>
  <c r="K94" i="6"/>
  <c r="I94" i="6"/>
  <c r="D94" i="6"/>
  <c r="C94" i="6"/>
  <c r="BG92" i="6"/>
  <c r="D92" i="6" s="1"/>
  <c r="F92" i="6" s="1"/>
  <c r="AY92" i="6"/>
  <c r="AS92" i="6"/>
  <c r="N92" i="6"/>
  <c r="Q92" i="6" s="1"/>
  <c r="K92" i="6"/>
  <c r="L92" i="6" s="1"/>
  <c r="E92" i="6"/>
  <c r="BG91" i="6"/>
  <c r="D91" i="6" s="1"/>
  <c r="F91" i="6" s="1"/>
  <c r="AY91" i="6"/>
  <c r="AS91" i="6"/>
  <c r="N91" i="6"/>
  <c r="K91" i="6"/>
  <c r="L91" i="6" s="1"/>
  <c r="E91" i="6"/>
  <c r="BG90" i="6"/>
  <c r="D90" i="6" s="1"/>
  <c r="F90" i="6" s="1"/>
  <c r="AY90" i="6"/>
  <c r="AS90" i="6"/>
  <c r="L90" i="6"/>
  <c r="N90" i="6" s="1"/>
  <c r="Q90" i="6" s="1"/>
  <c r="K90" i="6"/>
  <c r="E90" i="6"/>
  <c r="BG89" i="6"/>
  <c r="AY89" i="6"/>
  <c r="AS89" i="6"/>
  <c r="N89" i="6"/>
  <c r="L89" i="6"/>
  <c r="K89" i="6"/>
  <c r="E89" i="6"/>
  <c r="D89" i="6"/>
  <c r="F89" i="6" s="1"/>
  <c r="BG88" i="6"/>
  <c r="AY88" i="6"/>
  <c r="AS88" i="6"/>
  <c r="E88" i="6" s="1"/>
  <c r="N88" i="6"/>
  <c r="L88" i="6"/>
  <c r="K88" i="6"/>
  <c r="D88" i="6"/>
  <c r="F88" i="6" s="1"/>
  <c r="BG87" i="6"/>
  <c r="AY87" i="6"/>
  <c r="AS87" i="6"/>
  <c r="E87" i="6" s="1"/>
  <c r="N87" i="6"/>
  <c r="L87" i="6"/>
  <c r="K87" i="6"/>
  <c r="D87" i="6"/>
  <c r="BG86" i="6"/>
  <c r="AY86" i="6"/>
  <c r="AS86" i="6"/>
  <c r="N86" i="6"/>
  <c r="K86" i="6"/>
  <c r="L86" i="6" s="1"/>
  <c r="E86" i="6"/>
  <c r="D86" i="6"/>
  <c r="BG85" i="6"/>
  <c r="AY85" i="6"/>
  <c r="AS85" i="6"/>
  <c r="K85" i="6"/>
  <c r="L85" i="6" s="1"/>
  <c r="E85" i="6"/>
  <c r="D85" i="6"/>
  <c r="BG84" i="6"/>
  <c r="D84" i="6" s="1"/>
  <c r="F84" i="6" s="1"/>
  <c r="AY84" i="6"/>
  <c r="AS84" i="6"/>
  <c r="N84" i="6"/>
  <c r="K84" i="6"/>
  <c r="L84" i="6" s="1"/>
  <c r="E84" i="6"/>
  <c r="BG83" i="6"/>
  <c r="D83" i="6" s="1"/>
  <c r="F83" i="6" s="1"/>
  <c r="AY83" i="6"/>
  <c r="AS83" i="6"/>
  <c r="N83" i="6"/>
  <c r="Q83" i="6" s="1"/>
  <c r="K83" i="6"/>
  <c r="L83" i="6" s="1"/>
  <c r="E83" i="6"/>
  <c r="BG82" i="6"/>
  <c r="D82" i="6" s="1"/>
  <c r="AY82" i="6"/>
  <c r="AS82" i="6"/>
  <c r="E82" i="6" s="1"/>
  <c r="N82" i="6"/>
  <c r="L82" i="6"/>
  <c r="K82" i="6"/>
  <c r="BG81" i="6"/>
  <c r="AY81" i="6"/>
  <c r="AS81" i="6"/>
  <c r="E81" i="6" s="1"/>
  <c r="N81" i="6"/>
  <c r="L81" i="6"/>
  <c r="K81" i="6"/>
  <c r="D81" i="6"/>
  <c r="BG80" i="6"/>
  <c r="AY80" i="6"/>
  <c r="AS80" i="6"/>
  <c r="E80" i="6" s="1"/>
  <c r="N80" i="6"/>
  <c r="L80" i="6"/>
  <c r="K80" i="6"/>
  <c r="D80" i="6"/>
  <c r="F80" i="6" s="1"/>
  <c r="BG79" i="6"/>
  <c r="AY79" i="6"/>
  <c r="AS79" i="6"/>
  <c r="E79" i="6" s="1"/>
  <c r="N79" i="6"/>
  <c r="L79" i="6"/>
  <c r="K79" i="6"/>
  <c r="D79" i="6"/>
  <c r="BG78" i="6"/>
  <c r="AY78" i="6"/>
  <c r="AS78" i="6"/>
  <c r="N78" i="6"/>
  <c r="K78" i="6"/>
  <c r="L78" i="6" s="1"/>
  <c r="E78" i="6"/>
  <c r="D78" i="6"/>
  <c r="BG77" i="6"/>
  <c r="AY77" i="6"/>
  <c r="AS77" i="6"/>
  <c r="K77" i="6"/>
  <c r="L77" i="6" s="1"/>
  <c r="E77" i="6"/>
  <c r="D77" i="6"/>
  <c r="BG76" i="6"/>
  <c r="D76" i="6" s="1"/>
  <c r="F76" i="6" s="1"/>
  <c r="AY76" i="6"/>
  <c r="AS76" i="6"/>
  <c r="N76" i="6"/>
  <c r="Q76" i="6" s="1"/>
  <c r="M71" i="6"/>
  <c r="K76" i="6"/>
  <c r="L76" i="6" s="1"/>
  <c r="E76" i="6"/>
  <c r="BG75" i="6"/>
  <c r="D75" i="6" s="1"/>
  <c r="F75" i="6" s="1"/>
  <c r="AY75" i="6"/>
  <c r="AS75" i="6"/>
  <c r="N75" i="6"/>
  <c r="Q75" i="6" s="1"/>
  <c r="K75" i="6"/>
  <c r="L75" i="6" s="1"/>
  <c r="E75" i="6"/>
  <c r="BG74" i="6"/>
  <c r="D74" i="6" s="1"/>
  <c r="AY74" i="6"/>
  <c r="AS74" i="6"/>
  <c r="E74" i="6" s="1"/>
  <c r="N74" i="6"/>
  <c r="L74" i="6"/>
  <c r="K74" i="6"/>
  <c r="BG73" i="6"/>
  <c r="BG71" i="6" s="1"/>
  <c r="AY73" i="6"/>
  <c r="AS73" i="6"/>
  <c r="D73" i="6"/>
  <c r="BF71" i="6"/>
  <c r="BE71" i="6"/>
  <c r="BD71" i="6"/>
  <c r="BC71" i="6"/>
  <c r="BB71" i="6"/>
  <c r="BA71" i="6"/>
  <c r="AZ71" i="6"/>
  <c r="AY71" i="6"/>
  <c r="AX71" i="6"/>
  <c r="AW71" i="6"/>
  <c r="AV71" i="6"/>
  <c r="AU71" i="6"/>
  <c r="AT71" i="6"/>
  <c r="AR71" i="6"/>
  <c r="AQ71" i="6"/>
  <c r="AP71" i="6"/>
  <c r="AO71" i="6"/>
  <c r="AN71" i="6"/>
  <c r="AM71" i="6"/>
  <c r="AL71" i="6"/>
  <c r="AK71" i="6"/>
  <c r="AJ71" i="6"/>
  <c r="AI71" i="6"/>
  <c r="AH71" i="6"/>
  <c r="AG71" i="6"/>
  <c r="AF71" i="6"/>
  <c r="AE71" i="6"/>
  <c r="AD71" i="6"/>
  <c r="AC71" i="6"/>
  <c r="AB71" i="6"/>
  <c r="AA71" i="6"/>
  <c r="Z71" i="6"/>
  <c r="Y71" i="6"/>
  <c r="X71" i="6"/>
  <c r="W71" i="6"/>
  <c r="V71" i="6"/>
  <c r="U71" i="6"/>
  <c r="T71" i="6"/>
  <c r="S71" i="6"/>
  <c r="R71" i="6"/>
  <c r="I71" i="6"/>
  <c r="H71" i="6"/>
  <c r="G71" i="6"/>
  <c r="C71" i="6"/>
  <c r="AY70" i="6"/>
  <c r="BG69" i="6"/>
  <c r="D69" i="6" s="1"/>
  <c r="F69" i="6" s="1"/>
  <c r="AY69" i="6"/>
  <c r="AS69" i="6"/>
  <c r="K69" i="6"/>
  <c r="L69" i="6" s="1"/>
  <c r="N69" i="6" s="1"/>
  <c r="Q69" i="6" s="1"/>
  <c r="E69" i="6"/>
  <c r="BG68" i="6"/>
  <c r="D68" i="6" s="1"/>
  <c r="F68" i="6" s="1"/>
  <c r="AY68" i="6"/>
  <c r="AS68" i="6"/>
  <c r="N68" i="6"/>
  <c r="K68" i="6"/>
  <c r="L68" i="6" s="1"/>
  <c r="E68" i="6"/>
  <c r="AS67" i="6"/>
  <c r="N67" i="6"/>
  <c r="K67" i="6"/>
  <c r="L67" i="6" s="1"/>
  <c r="E67" i="6"/>
  <c r="D67" i="6"/>
  <c r="BG66" i="6"/>
  <c r="D66" i="6" s="1"/>
  <c r="F66" i="6" s="1"/>
  <c r="AS66" i="6"/>
  <c r="E66" i="6" s="1"/>
  <c r="N66" i="6"/>
  <c r="K66" i="6"/>
  <c r="L66" i="6" s="1"/>
  <c r="BG65" i="6"/>
  <c r="D65" i="6" s="1"/>
  <c r="F65" i="6" s="1"/>
  <c r="AY65" i="6"/>
  <c r="E64" i="6" s="1"/>
  <c r="AS65" i="6"/>
  <c r="K65" i="6"/>
  <c r="L65" i="6" s="1"/>
  <c r="E65" i="6"/>
  <c r="BG64" i="6"/>
  <c r="D64" i="6" s="1"/>
  <c r="AY64" i="6"/>
  <c r="AS64" i="6"/>
  <c r="N64" i="6"/>
  <c r="K64" i="6"/>
  <c r="L64" i="6" s="1"/>
  <c r="O64" i="6" s="1"/>
  <c r="F64" i="6"/>
  <c r="BG63" i="6"/>
  <c r="D63" i="6" s="1"/>
  <c r="AY63" i="6"/>
  <c r="AS63" i="6"/>
  <c r="K63" i="6"/>
  <c r="L63" i="6" s="1"/>
  <c r="N63" i="6" s="1"/>
  <c r="Q63" i="6" s="1"/>
  <c r="F63" i="6"/>
  <c r="P63" i="6" s="1"/>
  <c r="E63" i="6"/>
  <c r="BG62" i="6"/>
  <c r="D62" i="6" s="1"/>
  <c r="F62" i="6" s="1"/>
  <c r="AY62" i="6"/>
  <c r="AS62" i="6"/>
  <c r="N62" i="6"/>
  <c r="L62" i="6"/>
  <c r="K62" i="6"/>
  <c r="E62" i="6"/>
  <c r="BG61" i="6"/>
  <c r="D61" i="6" s="1"/>
  <c r="AY61" i="6"/>
  <c r="AS61" i="6"/>
  <c r="K61" i="6"/>
  <c r="L61" i="6" s="1"/>
  <c r="F61" i="6"/>
  <c r="P61" i="6" s="1"/>
  <c r="E61" i="6"/>
  <c r="BG60" i="6"/>
  <c r="D60" i="6" s="1"/>
  <c r="F60" i="6" s="1"/>
  <c r="AY60" i="6"/>
  <c r="AS60" i="6"/>
  <c r="N60" i="6"/>
  <c r="K60" i="6"/>
  <c r="L60" i="6" s="1"/>
  <c r="E60" i="6"/>
  <c r="BG59" i="6"/>
  <c r="D59" i="6" s="1"/>
  <c r="F59" i="6" s="1"/>
  <c r="AY59" i="6"/>
  <c r="AS59" i="6"/>
  <c r="L59" i="6"/>
  <c r="N59" i="6" s="1"/>
  <c r="K59" i="6"/>
  <c r="E59" i="6"/>
  <c r="AS58" i="6"/>
  <c r="E58" i="6" s="1"/>
  <c r="D58" i="6"/>
  <c r="BG57" i="6"/>
  <c r="AY57" i="6"/>
  <c r="AS57" i="6"/>
  <c r="E57" i="6" s="1"/>
  <c r="N57" i="6"/>
  <c r="D57" i="6"/>
  <c r="BG56" i="6"/>
  <c r="AY56" i="6"/>
  <c r="AS56" i="6"/>
  <c r="E56" i="6" s="1"/>
  <c r="N56" i="6"/>
  <c r="D56" i="6"/>
  <c r="BG55" i="6"/>
  <c r="AY55" i="6"/>
  <c r="AS55" i="6"/>
  <c r="E55" i="6" s="1"/>
  <c r="D55" i="6"/>
  <c r="BG54" i="6"/>
  <c r="AY54" i="6"/>
  <c r="AS54" i="6"/>
  <c r="E54" i="6" s="1"/>
  <c r="N54" i="6"/>
  <c r="D54" i="6"/>
  <c r="BG53" i="6"/>
  <c r="AY53" i="6"/>
  <c r="AS53" i="6"/>
  <c r="E53" i="6" s="1"/>
  <c r="N53" i="6"/>
  <c r="K53" i="6"/>
  <c r="L53" i="6" s="1"/>
  <c r="D53" i="6"/>
  <c r="BG52" i="6"/>
  <c r="AY52" i="6"/>
  <c r="AS52" i="6"/>
  <c r="E52" i="6" s="1"/>
  <c r="N52" i="6"/>
  <c r="K52" i="6"/>
  <c r="L52" i="6" s="1"/>
  <c r="D52" i="6"/>
  <c r="BG51" i="6"/>
  <c r="AY51" i="6"/>
  <c r="AS51" i="6"/>
  <c r="E51" i="6" s="1"/>
  <c r="D51" i="6"/>
  <c r="BG50" i="6"/>
  <c r="AY50" i="6"/>
  <c r="AS50" i="6"/>
  <c r="E50" i="6" s="1"/>
  <c r="N50" i="6"/>
  <c r="K50" i="6"/>
  <c r="L50" i="6" s="1"/>
  <c r="D50" i="6"/>
  <c r="BG49" i="6"/>
  <c r="AY49" i="6"/>
  <c r="AS49" i="6"/>
  <c r="E49" i="6" s="1"/>
  <c r="N49" i="6"/>
  <c r="K49" i="6"/>
  <c r="L49" i="6" s="1"/>
  <c r="D49" i="6"/>
  <c r="BG48" i="6"/>
  <c r="AY48" i="6"/>
  <c r="AS48" i="6"/>
  <c r="E48" i="6" s="1"/>
  <c r="N48" i="6"/>
  <c r="D48" i="6"/>
  <c r="BG47" i="6"/>
  <c r="AY47" i="6"/>
  <c r="AS47" i="6"/>
  <c r="E47" i="6" s="1"/>
  <c r="N47" i="6"/>
  <c r="K47" i="6"/>
  <c r="L47" i="6" s="1"/>
  <c r="D47" i="6"/>
  <c r="BG46" i="6"/>
  <c r="D46" i="6" s="1"/>
  <c r="F46" i="6" s="1"/>
  <c r="AS46" i="6"/>
  <c r="N46" i="6"/>
  <c r="K46" i="6"/>
  <c r="L46" i="6" s="1"/>
  <c r="Q46" i="6" s="1"/>
  <c r="E46" i="6"/>
  <c r="BG45" i="6"/>
  <c r="D45" i="6" s="1"/>
  <c r="F45" i="6" s="1"/>
  <c r="AY45" i="6"/>
  <c r="AS45" i="6"/>
  <c r="N45" i="6"/>
  <c r="K45" i="6"/>
  <c r="L45" i="6" s="1"/>
  <c r="E45" i="6"/>
  <c r="BG44" i="6"/>
  <c r="D44" i="6" s="1"/>
  <c r="F44" i="6" s="1"/>
  <c r="AY44" i="6"/>
  <c r="AS44" i="6"/>
  <c r="N44" i="6"/>
  <c r="L44" i="6"/>
  <c r="Q44" i="6" s="1"/>
  <c r="K44" i="6"/>
  <c r="E44" i="6"/>
  <c r="BG43" i="6"/>
  <c r="D43" i="6" s="1"/>
  <c r="F43" i="6" s="1"/>
  <c r="AY43" i="6"/>
  <c r="AS43" i="6"/>
  <c r="N43" i="6"/>
  <c r="K43" i="6"/>
  <c r="L43" i="6" s="1"/>
  <c r="Q43" i="6" s="1"/>
  <c r="E43" i="6"/>
  <c r="BG42" i="6"/>
  <c r="D42" i="6" s="1"/>
  <c r="F42" i="6" s="1"/>
  <c r="AY42" i="6"/>
  <c r="AS42" i="6"/>
  <c r="K42" i="6"/>
  <c r="L42" i="6" s="1"/>
  <c r="N42" i="6" s="1"/>
  <c r="Q42" i="6" s="1"/>
  <c r="E42" i="6"/>
  <c r="BG41" i="6"/>
  <c r="D41" i="6" s="1"/>
  <c r="F41" i="6" s="1"/>
  <c r="AY41" i="6"/>
  <c r="AS41" i="6"/>
  <c r="L41" i="6"/>
  <c r="N41" i="6" s="1"/>
  <c r="Q41" i="6" s="1"/>
  <c r="K41" i="6"/>
  <c r="E41" i="6"/>
  <c r="BG40" i="6"/>
  <c r="D40" i="6" s="1"/>
  <c r="F40" i="6" s="1"/>
  <c r="AY40" i="6"/>
  <c r="AS40" i="6"/>
  <c r="N40" i="6"/>
  <c r="K40" i="6"/>
  <c r="L40" i="6" s="1"/>
  <c r="Q40" i="6" s="1"/>
  <c r="E40" i="6"/>
  <c r="BG39" i="6"/>
  <c r="D39" i="6" s="1"/>
  <c r="F39" i="6" s="1"/>
  <c r="AY39" i="6"/>
  <c r="AS39" i="6"/>
  <c r="K39" i="6"/>
  <c r="L39" i="6" s="1"/>
  <c r="N39" i="6" s="1"/>
  <c r="Q39" i="6" s="1"/>
  <c r="E39" i="6"/>
  <c r="BG38" i="6"/>
  <c r="D38" i="6" s="1"/>
  <c r="AY38" i="6"/>
  <c r="AS38" i="6"/>
  <c r="L38" i="6"/>
  <c r="N38" i="6" s="1"/>
  <c r="K38" i="6"/>
  <c r="E38" i="6"/>
  <c r="BG37" i="6"/>
  <c r="D37" i="6" s="1"/>
  <c r="AY37" i="6"/>
  <c r="AS37" i="6"/>
  <c r="K37" i="6"/>
  <c r="L37" i="6" s="1"/>
  <c r="N37" i="6" s="1"/>
  <c r="E37" i="6"/>
  <c r="BG36" i="6"/>
  <c r="D36" i="6" s="1"/>
  <c r="F36" i="6" s="1"/>
  <c r="AY36" i="6"/>
  <c r="AS36" i="6"/>
  <c r="K36" i="6"/>
  <c r="L36" i="6" s="1"/>
  <c r="N36" i="6" s="1"/>
  <c r="Q36" i="6" s="1"/>
  <c r="E36" i="6"/>
  <c r="BG35" i="6"/>
  <c r="D35" i="6" s="1"/>
  <c r="AY35" i="6"/>
  <c r="AS35" i="6"/>
  <c r="N35" i="6"/>
  <c r="L35" i="6"/>
  <c r="K35" i="6"/>
  <c r="E35" i="6"/>
  <c r="BG34" i="6"/>
  <c r="AS34" i="6"/>
  <c r="E34" i="6" s="1"/>
  <c r="N34" i="6"/>
  <c r="K34" i="6"/>
  <c r="L34" i="6" s="1"/>
  <c r="D34" i="6"/>
  <c r="BG33" i="6"/>
  <c r="AY33" i="6"/>
  <c r="AS33" i="6"/>
  <c r="E33" i="6" s="1"/>
  <c r="N33" i="6"/>
  <c r="K33" i="6"/>
  <c r="L33" i="6" s="1"/>
  <c r="D33" i="6"/>
  <c r="F33" i="6" s="1"/>
  <c r="AS32" i="6"/>
  <c r="N32" i="6"/>
  <c r="Q32" i="6" s="1"/>
  <c r="K32" i="6"/>
  <c r="L32" i="6" s="1"/>
  <c r="F32" i="6"/>
  <c r="E32" i="6"/>
  <c r="D32" i="6"/>
  <c r="BG31" i="6"/>
  <c r="AY31" i="6"/>
  <c r="AS31" i="6"/>
  <c r="N31" i="6"/>
  <c r="BG30" i="6"/>
  <c r="D30" i="6" s="1"/>
  <c r="AS30" i="6"/>
  <c r="N30" i="6"/>
  <c r="E30" i="6"/>
  <c r="BF28" i="6"/>
  <c r="BE28" i="6"/>
  <c r="BD28" i="6"/>
  <c r="BC28" i="6"/>
  <c r="BB28" i="6"/>
  <c r="BA28" i="6"/>
  <c r="AZ28" i="6"/>
  <c r="AX28" i="6"/>
  <c r="AW28" i="6"/>
  <c r="AV28" i="6"/>
  <c r="AU28" i="6"/>
  <c r="AT28" i="6"/>
  <c r="AR28" i="6"/>
  <c r="AQ28" i="6"/>
  <c r="AP28" i="6"/>
  <c r="AO28" i="6"/>
  <c r="AN28" i="6"/>
  <c r="AM28" i="6"/>
  <c r="AM133" i="6" s="1"/>
  <c r="AL28" i="6"/>
  <c r="AK28" i="6"/>
  <c r="AJ28" i="6"/>
  <c r="AI28" i="6"/>
  <c r="AH28" i="6"/>
  <c r="AG28" i="6"/>
  <c r="AF28" i="6"/>
  <c r="AE28" i="6"/>
  <c r="AD28" i="6"/>
  <c r="AC28" i="6"/>
  <c r="AB28" i="6"/>
  <c r="AA28" i="6"/>
  <c r="Z28" i="6"/>
  <c r="Y28" i="6"/>
  <c r="X28" i="6"/>
  <c r="W28" i="6"/>
  <c r="V28" i="6"/>
  <c r="U28" i="6"/>
  <c r="T28" i="6"/>
  <c r="S28" i="6"/>
  <c r="R28" i="6"/>
  <c r="J28" i="6"/>
  <c r="G28" i="6"/>
  <c r="C28" i="6"/>
  <c r="N26" i="6"/>
  <c r="K26" i="6"/>
  <c r="L26" i="6" s="1"/>
  <c r="E26" i="6"/>
  <c r="D26" i="6"/>
  <c r="BG25" i="6"/>
  <c r="D25" i="6" s="1"/>
  <c r="AY25" i="6"/>
  <c r="AS25" i="6"/>
  <c r="N25" i="6"/>
  <c r="L25" i="6"/>
  <c r="K25" i="6"/>
  <c r="E25" i="6"/>
  <c r="BG24" i="6"/>
  <c r="D24" i="6" s="1"/>
  <c r="AY24" i="6"/>
  <c r="E24" i="6" s="1"/>
  <c r="AS24" i="6"/>
  <c r="N24" i="6"/>
  <c r="K24" i="6"/>
  <c r="L24" i="6" s="1"/>
  <c r="BG23" i="6"/>
  <c r="D23" i="6" s="1"/>
  <c r="AY23" i="6"/>
  <c r="AS23" i="6"/>
  <c r="N23" i="6"/>
  <c r="L23" i="6"/>
  <c r="K23" i="6"/>
  <c r="E23" i="6"/>
  <c r="BG22" i="6"/>
  <c r="D22" i="6" s="1"/>
  <c r="AY22" i="6"/>
  <c r="E22" i="6" s="1"/>
  <c r="AS22" i="6"/>
  <c r="N22" i="6"/>
  <c r="K22" i="6"/>
  <c r="L22" i="6" s="1"/>
  <c r="BG21" i="6"/>
  <c r="D21" i="6" s="1"/>
  <c r="AY21" i="6"/>
  <c r="AS21" i="6"/>
  <c r="N21" i="6"/>
  <c r="L21" i="6"/>
  <c r="K21" i="6"/>
  <c r="E21" i="6"/>
  <c r="BG20" i="6"/>
  <c r="D20" i="6" s="1"/>
  <c r="AY20" i="6"/>
  <c r="AS20" i="6"/>
  <c r="E20" i="6" s="1"/>
  <c r="N20" i="6"/>
  <c r="K20" i="6"/>
  <c r="L20" i="6" s="1"/>
  <c r="BG19" i="6"/>
  <c r="AY19" i="6"/>
  <c r="AS19" i="6"/>
  <c r="E19" i="6" s="1"/>
  <c r="N19" i="6"/>
  <c r="I10" i="6"/>
  <c r="K19" i="6"/>
  <c r="L19" i="6" s="1"/>
  <c r="D19" i="6"/>
  <c r="BG18" i="6"/>
  <c r="D18" i="6" s="1"/>
  <c r="F18" i="6" s="1"/>
  <c r="AY18" i="6"/>
  <c r="AS18" i="6"/>
  <c r="N18" i="6"/>
  <c r="K18" i="6"/>
  <c r="L18" i="6" s="1"/>
  <c r="E18" i="6"/>
  <c r="BG17" i="6"/>
  <c r="D17" i="6" s="1"/>
  <c r="F17" i="6" s="1"/>
  <c r="AY17" i="6"/>
  <c r="E17" i="6" s="1"/>
  <c r="AS17" i="6"/>
  <c r="N17" i="6"/>
  <c r="K17" i="6"/>
  <c r="L17" i="6" s="1"/>
  <c r="BG16" i="6"/>
  <c r="D16" i="6" s="1"/>
  <c r="AY16" i="6"/>
  <c r="E16" i="6" s="1"/>
  <c r="AS16" i="6"/>
  <c r="N16" i="6"/>
  <c r="K16" i="6"/>
  <c r="L16" i="6" s="1"/>
  <c r="BG15" i="6"/>
  <c r="D15" i="6" s="1"/>
  <c r="AY15" i="6"/>
  <c r="AS15" i="6"/>
  <c r="E15" i="6" s="1"/>
  <c r="N15" i="6"/>
  <c r="K15" i="6"/>
  <c r="L15" i="6" s="1"/>
  <c r="BG14" i="6"/>
  <c r="D14" i="6" s="1"/>
  <c r="AY14" i="6"/>
  <c r="AS14" i="6"/>
  <c r="E14" i="6" s="1"/>
  <c r="N14" i="6"/>
  <c r="K14" i="6"/>
  <c r="L14" i="6" s="1"/>
  <c r="BG13" i="6"/>
  <c r="D13" i="6" s="1"/>
  <c r="AY13" i="6"/>
  <c r="AS13" i="6"/>
  <c r="E13" i="6" s="1"/>
  <c r="N13" i="6"/>
  <c r="K13" i="6"/>
  <c r="L13" i="6" s="1"/>
  <c r="BG12" i="6"/>
  <c r="D12" i="6" s="1"/>
  <c r="AY12" i="6"/>
  <c r="AS12" i="6"/>
  <c r="E12" i="6" s="1"/>
  <c r="N12" i="6"/>
  <c r="K12" i="6"/>
  <c r="BG10" i="6"/>
  <c r="BF10" i="6"/>
  <c r="BE10" i="6"/>
  <c r="BD10" i="6"/>
  <c r="BC10" i="6"/>
  <c r="BB10" i="6"/>
  <c r="BA10" i="6"/>
  <c r="AZ10" i="6"/>
  <c r="AY10" i="6"/>
  <c r="AX10" i="6"/>
  <c r="AW10" i="6"/>
  <c r="AV10" i="6"/>
  <c r="AU10" i="6"/>
  <c r="AT10" i="6"/>
  <c r="AR10" i="6"/>
  <c r="AQ10" i="6"/>
  <c r="AP10" i="6"/>
  <c r="AO10" i="6"/>
  <c r="AN10" i="6"/>
  <c r="AM10" i="6"/>
  <c r="AL10" i="6"/>
  <c r="AK10" i="6"/>
  <c r="AJ10" i="6"/>
  <c r="AI10" i="6"/>
  <c r="AH10" i="6"/>
  <c r="AG10" i="6"/>
  <c r="AF10" i="6"/>
  <c r="AE10" i="6"/>
  <c r="AD10" i="6"/>
  <c r="AC10" i="6"/>
  <c r="AB10" i="6"/>
  <c r="AA10" i="6"/>
  <c r="Z10" i="6"/>
  <c r="Y10" i="6"/>
  <c r="X10" i="6"/>
  <c r="W10" i="6"/>
  <c r="V10" i="6"/>
  <c r="U10" i="6"/>
  <c r="T10" i="6"/>
  <c r="S10" i="6"/>
  <c r="R10" i="6"/>
  <c r="J10" i="6"/>
  <c r="G10" i="6"/>
  <c r="C10" i="6"/>
  <c r="BG131" i="5"/>
  <c r="AY131" i="5"/>
  <c r="AS131" i="5"/>
  <c r="P131" i="5"/>
  <c r="O131" i="5"/>
  <c r="N131" i="5"/>
  <c r="K131" i="5"/>
  <c r="L131" i="5" s="1"/>
  <c r="L129" i="5" s="1"/>
  <c r="E131" i="5"/>
  <c r="BG129" i="5"/>
  <c r="BB129" i="5"/>
  <c r="BA129" i="5"/>
  <c r="AZ129" i="5"/>
  <c r="AX129" i="5"/>
  <c r="AW129" i="5"/>
  <c r="AV129" i="5"/>
  <c r="AU129" i="5"/>
  <c r="AT129" i="5"/>
  <c r="AT133" i="5" s="1"/>
  <c r="AS129" i="5"/>
  <c r="AH129" i="5"/>
  <c r="AG129" i="5"/>
  <c r="AF129" i="5"/>
  <c r="AE129" i="5"/>
  <c r="AC129" i="5"/>
  <c r="AB129" i="5"/>
  <c r="AA129" i="5"/>
  <c r="AA133" i="5" s="1"/>
  <c r="Z129" i="5"/>
  <c r="Y129" i="5"/>
  <c r="X129" i="5"/>
  <c r="W129" i="5"/>
  <c r="V129" i="5"/>
  <c r="U129" i="5"/>
  <c r="T129" i="5"/>
  <c r="T133" i="5" s="1"/>
  <c r="S129" i="5"/>
  <c r="S133" i="5" s="1"/>
  <c r="R129" i="5"/>
  <c r="P129" i="5"/>
  <c r="O129" i="5"/>
  <c r="N129" i="5"/>
  <c r="M129" i="5"/>
  <c r="K129" i="5"/>
  <c r="J129" i="5"/>
  <c r="I129" i="5"/>
  <c r="H129" i="5"/>
  <c r="G129" i="5"/>
  <c r="E129" i="5"/>
  <c r="C129" i="5"/>
  <c r="AT127" i="5"/>
  <c r="F127" i="5" s="1"/>
  <c r="AS127" i="5"/>
  <c r="E127" i="5"/>
  <c r="D127" i="5"/>
  <c r="AT125" i="5"/>
  <c r="AS125" i="5"/>
  <c r="AB125" i="5"/>
  <c r="AA125" i="5"/>
  <c r="Q125" i="5"/>
  <c r="P125" i="5"/>
  <c r="O125" i="5"/>
  <c r="N125" i="5"/>
  <c r="M125" i="5"/>
  <c r="L125" i="5"/>
  <c r="K125" i="5"/>
  <c r="J125" i="5"/>
  <c r="I125" i="5"/>
  <c r="H125" i="5"/>
  <c r="E125" i="5"/>
  <c r="D125" i="5"/>
  <c r="C125" i="5"/>
  <c r="AS123" i="5"/>
  <c r="N123" i="5"/>
  <c r="K123" i="5"/>
  <c r="L123" i="5" s="1"/>
  <c r="E123" i="5"/>
  <c r="D123" i="5"/>
  <c r="F123" i="5" s="1"/>
  <c r="BG122" i="5"/>
  <c r="D122" i="5" s="1"/>
  <c r="F122" i="5" s="1"/>
  <c r="AY122" i="5"/>
  <c r="AS122" i="5"/>
  <c r="N122" i="5"/>
  <c r="K122" i="5"/>
  <c r="L122" i="5" s="1"/>
  <c r="E122" i="5"/>
  <c r="AS121" i="5"/>
  <c r="E121" i="5" s="1"/>
  <c r="N121" i="5"/>
  <c r="K121" i="5"/>
  <c r="L121" i="5" s="1"/>
  <c r="D121" i="5"/>
  <c r="F121" i="5" s="1"/>
  <c r="BG120" i="5"/>
  <c r="AY120" i="5"/>
  <c r="AY112" i="5" s="1"/>
  <c r="AS120" i="5"/>
  <c r="N120" i="5"/>
  <c r="J112" i="5"/>
  <c r="K120" i="5"/>
  <c r="L120" i="5" s="1"/>
  <c r="D120" i="5"/>
  <c r="AS119" i="5"/>
  <c r="P119" i="5"/>
  <c r="N119" i="5"/>
  <c r="K119" i="5"/>
  <c r="L119" i="5" s="1"/>
  <c r="F119" i="5"/>
  <c r="E119" i="5"/>
  <c r="D119" i="5"/>
  <c r="BG118" i="5"/>
  <c r="D118" i="5" s="1"/>
  <c r="F118" i="5" s="1"/>
  <c r="AY118" i="5"/>
  <c r="AS118" i="5"/>
  <c r="N118" i="5"/>
  <c r="K118" i="5"/>
  <c r="L118" i="5" s="1"/>
  <c r="E118" i="5"/>
  <c r="N117" i="5"/>
  <c r="Q117" i="5" s="1"/>
  <c r="K117" i="5"/>
  <c r="L117" i="5" s="1"/>
  <c r="E117" i="5"/>
  <c r="D117" i="5"/>
  <c r="F117" i="5" s="1"/>
  <c r="P116" i="5"/>
  <c r="N116" i="5"/>
  <c r="F116" i="5"/>
  <c r="E116" i="5"/>
  <c r="D116" i="5"/>
  <c r="N115" i="5"/>
  <c r="K115" i="5"/>
  <c r="L115" i="5" s="1"/>
  <c r="E115" i="5"/>
  <c r="D115" i="5"/>
  <c r="F115" i="5" s="1"/>
  <c r="BG114" i="5"/>
  <c r="BG112" i="5" s="1"/>
  <c r="AY114" i="5"/>
  <c r="AS114" i="5"/>
  <c r="K114" i="5"/>
  <c r="E114" i="5"/>
  <c r="D114" i="5"/>
  <c r="F114" i="5" s="1"/>
  <c r="BB112" i="5"/>
  <c r="BA112" i="5"/>
  <c r="AZ112" i="5"/>
  <c r="AX112" i="5"/>
  <c r="AW112" i="5"/>
  <c r="AV112" i="5"/>
  <c r="AU112" i="5"/>
  <c r="AT112" i="5"/>
  <c r="AH112" i="5"/>
  <c r="AG112" i="5"/>
  <c r="AF112" i="5"/>
  <c r="AE112" i="5"/>
  <c r="AC112" i="5"/>
  <c r="AB112" i="5"/>
  <c r="AA112" i="5"/>
  <c r="Y112" i="5"/>
  <c r="X112" i="5"/>
  <c r="W112" i="5"/>
  <c r="V112" i="5"/>
  <c r="U112" i="5"/>
  <c r="T112" i="5"/>
  <c r="S112" i="5"/>
  <c r="R112" i="5"/>
  <c r="G112" i="5"/>
  <c r="C112" i="5"/>
  <c r="BG110" i="5"/>
  <c r="AY110" i="5"/>
  <c r="AS110" i="5"/>
  <c r="N110" i="5"/>
  <c r="K110" i="5"/>
  <c r="L110" i="5" s="1"/>
  <c r="E110" i="5"/>
  <c r="D110" i="5"/>
  <c r="F110" i="5" s="1"/>
  <c r="BG109" i="5"/>
  <c r="AY109" i="5"/>
  <c r="AS109" i="5"/>
  <c r="N109" i="5"/>
  <c r="K109" i="5"/>
  <c r="L109" i="5" s="1"/>
  <c r="E109" i="5"/>
  <c r="D109" i="5"/>
  <c r="BG108" i="5"/>
  <c r="AY108" i="5"/>
  <c r="AS108" i="5"/>
  <c r="N108" i="5"/>
  <c r="K108" i="5"/>
  <c r="L108" i="5" s="1"/>
  <c r="E108" i="5"/>
  <c r="D108" i="5"/>
  <c r="F108" i="5" s="1"/>
  <c r="BG107" i="5"/>
  <c r="AY107" i="5"/>
  <c r="AS107" i="5"/>
  <c r="N107" i="5"/>
  <c r="K107" i="5"/>
  <c r="L107" i="5" s="1"/>
  <c r="E107" i="5"/>
  <c r="D107" i="5"/>
  <c r="BG106" i="5"/>
  <c r="AY106" i="5"/>
  <c r="AS106" i="5"/>
  <c r="N106" i="5"/>
  <c r="K106" i="5"/>
  <c r="L106" i="5" s="1"/>
  <c r="E106" i="5"/>
  <c r="D106" i="5"/>
  <c r="F106" i="5" s="1"/>
  <c r="BG105" i="5"/>
  <c r="AY105" i="5"/>
  <c r="AS105" i="5"/>
  <c r="N105" i="5"/>
  <c r="K105" i="5"/>
  <c r="L105" i="5" s="1"/>
  <c r="E105" i="5"/>
  <c r="D105" i="5"/>
  <c r="BG104" i="5"/>
  <c r="AY104" i="5"/>
  <c r="AS104" i="5"/>
  <c r="N104" i="5"/>
  <c r="K104" i="5"/>
  <c r="L104" i="5" s="1"/>
  <c r="E104" i="5"/>
  <c r="D104" i="5"/>
  <c r="F104" i="5" s="1"/>
  <c r="BG103" i="5"/>
  <c r="AY103" i="5"/>
  <c r="AS103" i="5"/>
  <c r="N103" i="5"/>
  <c r="K103" i="5"/>
  <c r="L103" i="5" s="1"/>
  <c r="E103" i="5"/>
  <c r="D103" i="5"/>
  <c r="BG102" i="5"/>
  <c r="AY102" i="5"/>
  <c r="AS102" i="5"/>
  <c r="N102" i="5"/>
  <c r="K102" i="5"/>
  <c r="L102" i="5" s="1"/>
  <c r="E102" i="5"/>
  <c r="D102" i="5"/>
  <c r="F102" i="5" s="1"/>
  <c r="BG101" i="5"/>
  <c r="AY101" i="5"/>
  <c r="AS101" i="5"/>
  <c r="N101" i="5"/>
  <c r="K101" i="5"/>
  <c r="E101" i="5"/>
  <c r="E98" i="5" s="1"/>
  <c r="D101" i="5"/>
  <c r="BG100" i="5"/>
  <c r="AY100" i="5"/>
  <c r="N100" i="5"/>
  <c r="K100" i="5"/>
  <c r="L100" i="5" s="1"/>
  <c r="E100" i="5"/>
  <c r="D100" i="5"/>
  <c r="F100" i="5" s="1"/>
  <c r="N99" i="5"/>
  <c r="BG98" i="5"/>
  <c r="BB98" i="5"/>
  <c r="BA98" i="5"/>
  <c r="AZ98" i="5"/>
  <c r="AY98" i="5"/>
  <c r="AX98" i="5"/>
  <c r="AW98" i="5"/>
  <c r="AV98" i="5"/>
  <c r="AU98" i="5"/>
  <c r="AT98" i="5"/>
  <c r="AS98" i="5"/>
  <c r="AH98" i="5"/>
  <c r="AG98" i="5"/>
  <c r="AF98" i="5"/>
  <c r="AE98" i="5"/>
  <c r="AC98" i="5"/>
  <c r="AB98" i="5"/>
  <c r="AA98" i="5"/>
  <c r="Y98" i="5"/>
  <c r="X98" i="5"/>
  <c r="W98" i="5"/>
  <c r="V98" i="5"/>
  <c r="U98" i="5"/>
  <c r="T98" i="5"/>
  <c r="S98" i="5"/>
  <c r="R98" i="5"/>
  <c r="J98" i="5"/>
  <c r="I98" i="5"/>
  <c r="H98" i="5"/>
  <c r="G98" i="5"/>
  <c r="C98" i="5"/>
  <c r="N97" i="5"/>
  <c r="BG96" i="5"/>
  <c r="AY96" i="5"/>
  <c r="AS96" i="5"/>
  <c r="P96" i="5"/>
  <c r="P94" i="5" s="1"/>
  <c r="O96" i="5"/>
  <c r="N96" i="5"/>
  <c r="Q96" i="5" s="1"/>
  <c r="Q94" i="5" s="1"/>
  <c r="L96" i="5"/>
  <c r="H94" i="5"/>
  <c r="F96" i="5"/>
  <c r="E96" i="5"/>
  <c r="D96" i="5"/>
  <c r="N95" i="5"/>
  <c r="BG94" i="5"/>
  <c r="BB94" i="5"/>
  <c r="BA94" i="5"/>
  <c r="AZ94" i="5"/>
  <c r="AZ133" i="5" s="1"/>
  <c r="AY94" i="5"/>
  <c r="AX94" i="5"/>
  <c r="AW94" i="5"/>
  <c r="AV94" i="5"/>
  <c r="AU94" i="5"/>
  <c r="AT94" i="5"/>
  <c r="AS94" i="5"/>
  <c r="AH94" i="5"/>
  <c r="AH133" i="5" s="1"/>
  <c r="AG94" i="5"/>
  <c r="AF94" i="5"/>
  <c r="AE94" i="5"/>
  <c r="AC94" i="5"/>
  <c r="AB94" i="5"/>
  <c r="AA94" i="5"/>
  <c r="X94" i="5"/>
  <c r="W94" i="5"/>
  <c r="V94" i="5"/>
  <c r="U94" i="5"/>
  <c r="T94" i="5"/>
  <c r="S94" i="5"/>
  <c r="R94" i="5"/>
  <c r="O94" i="5"/>
  <c r="N94" i="5"/>
  <c r="M94" i="5"/>
  <c r="L94" i="5"/>
  <c r="K94" i="5"/>
  <c r="J94" i="5"/>
  <c r="I94" i="5"/>
  <c r="F94" i="5"/>
  <c r="E94" i="5"/>
  <c r="D94" i="5"/>
  <c r="C94" i="5"/>
  <c r="N93" i="5"/>
  <c r="BG92" i="5"/>
  <c r="AY92" i="5"/>
  <c r="AS92" i="5"/>
  <c r="E92" i="5" s="1"/>
  <c r="P92" i="5"/>
  <c r="O92" i="5"/>
  <c r="N92" i="5"/>
  <c r="Q92" i="5" s="1"/>
  <c r="D92" i="5"/>
  <c r="F92" i="5" s="1"/>
  <c r="BG91" i="5"/>
  <c r="AY91" i="5"/>
  <c r="AS91" i="5"/>
  <c r="E91" i="5" s="1"/>
  <c r="N91" i="5"/>
  <c r="K91" i="5"/>
  <c r="L91" i="5" s="1"/>
  <c r="D91" i="5"/>
  <c r="F91" i="5" s="1"/>
  <c r="O90" i="5" s="1"/>
  <c r="BG90" i="5"/>
  <c r="AY90" i="5"/>
  <c r="AS90" i="5"/>
  <c r="E90" i="5" s="1"/>
  <c r="N90" i="5"/>
  <c r="D90" i="5"/>
  <c r="BG89" i="5"/>
  <c r="AY89" i="5"/>
  <c r="AS89" i="5"/>
  <c r="E89" i="5" s="1"/>
  <c r="N89" i="5"/>
  <c r="K89" i="5"/>
  <c r="L89" i="5" s="1"/>
  <c r="D89" i="5"/>
  <c r="F89" i="5" s="1"/>
  <c r="O88" i="5" s="1"/>
  <c r="BG88" i="5"/>
  <c r="AY88" i="5"/>
  <c r="AS88" i="5"/>
  <c r="E88" i="5" s="1"/>
  <c r="N88" i="5"/>
  <c r="Q88" i="5" s="1"/>
  <c r="D88" i="5"/>
  <c r="BG87" i="5"/>
  <c r="AY87" i="5"/>
  <c r="AS87" i="5"/>
  <c r="N87" i="5"/>
  <c r="K87" i="5"/>
  <c r="L87" i="5" s="1"/>
  <c r="E87" i="5"/>
  <c r="D87" i="5"/>
  <c r="F87" i="5" s="1"/>
  <c r="BG86" i="5"/>
  <c r="AY86" i="5"/>
  <c r="AS86" i="5"/>
  <c r="P86" i="5"/>
  <c r="N86" i="5"/>
  <c r="Q86" i="5" s="1"/>
  <c r="E86" i="5"/>
  <c r="D86" i="5"/>
  <c r="F86" i="5" s="1"/>
  <c r="BG85" i="5"/>
  <c r="AY85" i="5"/>
  <c r="AS85" i="5"/>
  <c r="N85" i="5"/>
  <c r="E85" i="5"/>
  <c r="D85" i="5"/>
  <c r="F85" i="5" s="1"/>
  <c r="BG84" i="5"/>
  <c r="AY84" i="5"/>
  <c r="AS84" i="5"/>
  <c r="E84" i="5" s="1"/>
  <c r="N84" i="5"/>
  <c r="K84" i="5"/>
  <c r="L84" i="5" s="1"/>
  <c r="D84" i="5"/>
  <c r="BG83" i="5"/>
  <c r="AY83" i="5"/>
  <c r="AS83" i="5"/>
  <c r="N83" i="5"/>
  <c r="K83" i="5"/>
  <c r="L83" i="5" s="1"/>
  <c r="E83" i="5"/>
  <c r="D83" i="5"/>
  <c r="F83" i="5" s="1"/>
  <c r="O82" i="5" s="1"/>
  <c r="BG82" i="5"/>
  <c r="AY82" i="5"/>
  <c r="AS82" i="5"/>
  <c r="N82" i="5"/>
  <c r="Q82" i="5" s="1"/>
  <c r="E82" i="5"/>
  <c r="D82" i="5"/>
  <c r="F82" i="5" s="1"/>
  <c r="BG81" i="5"/>
  <c r="AY81" i="5"/>
  <c r="AS81" i="5"/>
  <c r="E81" i="5" s="1"/>
  <c r="N81" i="5"/>
  <c r="K81" i="5"/>
  <c r="L81" i="5" s="1"/>
  <c r="D81" i="5"/>
  <c r="BG80" i="5"/>
  <c r="AY80" i="5"/>
  <c r="AS80" i="5"/>
  <c r="N80" i="5"/>
  <c r="E80" i="5"/>
  <c r="F80" i="5" s="1"/>
  <c r="D80" i="5"/>
  <c r="BG79" i="5"/>
  <c r="AY79" i="5"/>
  <c r="AS79" i="5"/>
  <c r="N79" i="5"/>
  <c r="K79" i="5"/>
  <c r="L79" i="5" s="1"/>
  <c r="E79" i="5"/>
  <c r="D79" i="5"/>
  <c r="F79" i="5" s="1"/>
  <c r="BG78" i="5"/>
  <c r="AY78" i="5"/>
  <c r="AS78" i="5"/>
  <c r="P78" i="5"/>
  <c r="N78" i="5"/>
  <c r="E78" i="5"/>
  <c r="D78" i="5"/>
  <c r="F78" i="5" s="1"/>
  <c r="BG77" i="5"/>
  <c r="AY77" i="5"/>
  <c r="AS77" i="5"/>
  <c r="N77" i="5"/>
  <c r="K77" i="5"/>
  <c r="L77" i="5" s="1"/>
  <c r="E77" i="5"/>
  <c r="D77" i="5"/>
  <c r="F77" i="5" s="1"/>
  <c r="BG76" i="5"/>
  <c r="AY76" i="5"/>
  <c r="E76" i="5" s="1"/>
  <c r="AS76" i="5"/>
  <c r="P76" i="5"/>
  <c r="N76" i="5"/>
  <c r="D76" i="5"/>
  <c r="F76" i="5" s="1"/>
  <c r="BG75" i="5"/>
  <c r="AY75" i="5"/>
  <c r="AS75" i="5"/>
  <c r="N75" i="5"/>
  <c r="E75" i="5"/>
  <c r="D75" i="5"/>
  <c r="F75" i="5" s="1"/>
  <c r="P74" i="5" s="1"/>
  <c r="BG74" i="5"/>
  <c r="AY74" i="5"/>
  <c r="AS74" i="5"/>
  <c r="E74" i="5" s="1"/>
  <c r="N74" i="5"/>
  <c r="K74" i="5"/>
  <c r="L74" i="5" s="1"/>
  <c r="D74" i="5"/>
  <c r="F74" i="5" s="1"/>
  <c r="BG73" i="5"/>
  <c r="AY73" i="5"/>
  <c r="AY71" i="5" s="1"/>
  <c r="AS73" i="5"/>
  <c r="E73" i="5" s="1"/>
  <c r="P73" i="5"/>
  <c r="N73" i="5"/>
  <c r="Q73" i="5" s="1"/>
  <c r="D73" i="5"/>
  <c r="N72" i="5"/>
  <c r="BG71" i="5"/>
  <c r="BB71" i="5"/>
  <c r="BA71" i="5"/>
  <c r="BA133" i="5" s="1"/>
  <c r="AZ71" i="5"/>
  <c r="AX71" i="5"/>
  <c r="AW71" i="5"/>
  <c r="AV71" i="5"/>
  <c r="AU71" i="5"/>
  <c r="AT71" i="5"/>
  <c r="AS71" i="5"/>
  <c r="AH71" i="5"/>
  <c r="AG71" i="5"/>
  <c r="AF71" i="5"/>
  <c r="AE71" i="5"/>
  <c r="AC71" i="5"/>
  <c r="AB71" i="5"/>
  <c r="AA71" i="5"/>
  <c r="X71" i="5"/>
  <c r="W71" i="5"/>
  <c r="V71" i="5"/>
  <c r="U71" i="5"/>
  <c r="T71" i="5"/>
  <c r="S71" i="5"/>
  <c r="R71" i="5"/>
  <c r="M71" i="5"/>
  <c r="N71" i="5" s="1"/>
  <c r="J71" i="5"/>
  <c r="D71" i="5"/>
  <c r="C71" i="5"/>
  <c r="P70" i="5"/>
  <c r="O70" i="5"/>
  <c r="N70" i="5"/>
  <c r="Q70" i="5" s="1"/>
  <c r="BG69" i="5"/>
  <c r="AY69" i="5"/>
  <c r="AS69" i="5"/>
  <c r="N69" i="5"/>
  <c r="K69" i="5"/>
  <c r="L69" i="5" s="1"/>
  <c r="E69" i="5"/>
  <c r="D69" i="5"/>
  <c r="F69" i="5" s="1"/>
  <c r="BG68" i="5"/>
  <c r="AY68" i="5"/>
  <c r="AS68" i="5"/>
  <c r="N68" i="5"/>
  <c r="K68" i="5"/>
  <c r="L68" i="5" s="1"/>
  <c r="E68" i="5"/>
  <c r="D68" i="5"/>
  <c r="F68" i="5" s="1"/>
  <c r="N67" i="5"/>
  <c r="E67" i="5"/>
  <c r="D67" i="5"/>
  <c r="F67" i="5" s="1"/>
  <c r="N66" i="5"/>
  <c r="K66" i="5"/>
  <c r="L66" i="5" s="1"/>
  <c r="F66" i="5"/>
  <c r="E66" i="5"/>
  <c r="D66" i="5"/>
  <c r="BG65" i="5"/>
  <c r="AY65" i="5"/>
  <c r="AS65" i="5"/>
  <c r="N65" i="5"/>
  <c r="K65" i="5"/>
  <c r="L65" i="5" s="1"/>
  <c r="E65" i="5"/>
  <c r="F65" i="5" s="1"/>
  <c r="D65" i="5"/>
  <c r="BG64" i="5"/>
  <c r="AY64" i="5"/>
  <c r="AS64" i="5"/>
  <c r="N64" i="5"/>
  <c r="K64" i="5"/>
  <c r="L64" i="5" s="1"/>
  <c r="O64" i="5" s="1"/>
  <c r="F64" i="5"/>
  <c r="P64" i="5" s="1"/>
  <c r="E64" i="5"/>
  <c r="D64" i="5"/>
  <c r="BG63" i="5"/>
  <c r="D63" i="5" s="1"/>
  <c r="F63" i="5" s="1"/>
  <c r="AY63" i="5"/>
  <c r="AS63" i="5"/>
  <c r="N63" i="5"/>
  <c r="K63" i="5"/>
  <c r="L63" i="5" s="1"/>
  <c r="E63" i="5"/>
  <c r="BG62" i="5"/>
  <c r="D62" i="5" s="1"/>
  <c r="AY62" i="5"/>
  <c r="AS62" i="5"/>
  <c r="N62" i="5"/>
  <c r="K62" i="5"/>
  <c r="L62" i="5" s="1"/>
  <c r="F62" i="5"/>
  <c r="P62" i="5" s="1"/>
  <c r="E62" i="5"/>
  <c r="BG61" i="5"/>
  <c r="D61" i="5" s="1"/>
  <c r="AY61" i="5"/>
  <c r="AS61" i="5"/>
  <c r="N61" i="5"/>
  <c r="K61" i="5"/>
  <c r="L61" i="5" s="1"/>
  <c r="E61" i="5"/>
  <c r="F61" i="5" s="1"/>
  <c r="BG60" i="5"/>
  <c r="D60" i="5" s="1"/>
  <c r="AY60" i="5"/>
  <c r="AS60" i="5"/>
  <c r="N60" i="5"/>
  <c r="K60" i="5"/>
  <c r="L60" i="5" s="1"/>
  <c r="O60" i="5" s="1"/>
  <c r="F60" i="5"/>
  <c r="P60" i="5" s="1"/>
  <c r="E60" i="5"/>
  <c r="BG59" i="5"/>
  <c r="AY59" i="5"/>
  <c r="AS59" i="5"/>
  <c r="N59" i="5"/>
  <c r="K59" i="5"/>
  <c r="L59" i="5" s="1"/>
  <c r="O59" i="5" s="1"/>
  <c r="F59" i="5"/>
  <c r="P59" i="5" s="1"/>
  <c r="E59" i="5"/>
  <c r="D59" i="5"/>
  <c r="N58" i="5"/>
  <c r="Q58" i="5" s="1"/>
  <c r="E58" i="5"/>
  <c r="D58" i="5"/>
  <c r="F58" i="5" s="1"/>
  <c r="BG57" i="5"/>
  <c r="AY57" i="5"/>
  <c r="AS57" i="5"/>
  <c r="N57" i="5"/>
  <c r="K57" i="5"/>
  <c r="L57" i="5" s="1"/>
  <c r="E57" i="5"/>
  <c r="D57" i="5"/>
  <c r="F57" i="5" s="1"/>
  <c r="BG56" i="5"/>
  <c r="AY56" i="5"/>
  <c r="AS56" i="5"/>
  <c r="N56" i="5"/>
  <c r="K56" i="5"/>
  <c r="L56" i="5" s="1"/>
  <c r="E56" i="5"/>
  <c r="D56" i="5"/>
  <c r="F56" i="5" s="1"/>
  <c r="BG55" i="5"/>
  <c r="D55" i="5" s="1"/>
  <c r="F55" i="5" s="1"/>
  <c r="AY55" i="5"/>
  <c r="AS55" i="5"/>
  <c r="N55" i="5"/>
  <c r="K55" i="5"/>
  <c r="L55" i="5" s="1"/>
  <c r="E55" i="5"/>
  <c r="BG54" i="5"/>
  <c r="D54" i="5" s="1"/>
  <c r="F54" i="5" s="1"/>
  <c r="AY54" i="5"/>
  <c r="E54" i="5" s="1"/>
  <c r="AS54" i="5"/>
  <c r="N54" i="5"/>
  <c r="K54" i="5"/>
  <c r="L54" i="5" s="1"/>
  <c r="BG53" i="5"/>
  <c r="AY53" i="5"/>
  <c r="E53" i="5" s="1"/>
  <c r="AS53" i="5"/>
  <c r="N53" i="5"/>
  <c r="K53" i="5"/>
  <c r="L53" i="5" s="1"/>
  <c r="D53" i="5"/>
  <c r="BG52" i="5"/>
  <c r="BG28" i="5" s="1"/>
  <c r="AY52" i="5"/>
  <c r="AS52" i="5"/>
  <c r="N52" i="5"/>
  <c r="K52" i="5"/>
  <c r="L52" i="5" s="1"/>
  <c r="E52" i="5"/>
  <c r="D52" i="5"/>
  <c r="F52" i="5" s="1"/>
  <c r="BG51" i="5"/>
  <c r="AY51" i="5"/>
  <c r="AS51" i="5"/>
  <c r="N51" i="5"/>
  <c r="K51" i="5"/>
  <c r="L51" i="5" s="1"/>
  <c r="E51" i="5"/>
  <c r="D51" i="5"/>
  <c r="F51" i="5" s="1"/>
  <c r="BG50" i="5"/>
  <c r="AY50" i="5"/>
  <c r="AS50" i="5"/>
  <c r="E50" i="5" s="1"/>
  <c r="N50" i="5"/>
  <c r="K50" i="5"/>
  <c r="L50" i="5" s="1"/>
  <c r="D50" i="5"/>
  <c r="F50" i="5" s="1"/>
  <c r="BG49" i="5"/>
  <c r="AY49" i="5"/>
  <c r="AS49" i="5"/>
  <c r="E49" i="5" s="1"/>
  <c r="F49" i="5" s="1"/>
  <c r="N49" i="5"/>
  <c r="K49" i="5"/>
  <c r="L49" i="5" s="1"/>
  <c r="D49" i="5"/>
  <c r="BG48" i="5"/>
  <c r="AY48" i="5"/>
  <c r="AS48" i="5"/>
  <c r="E48" i="5" s="1"/>
  <c r="F48" i="5" s="1"/>
  <c r="N48" i="5"/>
  <c r="K48" i="5"/>
  <c r="L48" i="5" s="1"/>
  <c r="D48" i="5"/>
  <c r="BG47" i="5"/>
  <c r="AY47" i="5"/>
  <c r="AS47" i="5"/>
  <c r="E47" i="5" s="1"/>
  <c r="F47" i="5" s="1"/>
  <c r="N47" i="5"/>
  <c r="K47" i="5"/>
  <c r="L47" i="5" s="1"/>
  <c r="D47" i="5"/>
  <c r="BG46" i="5"/>
  <c r="AY46" i="5"/>
  <c r="AS46" i="5"/>
  <c r="E46" i="5" s="1"/>
  <c r="N46" i="5"/>
  <c r="K46" i="5"/>
  <c r="L46" i="5" s="1"/>
  <c r="D46" i="5"/>
  <c r="AS45" i="5"/>
  <c r="N45" i="5"/>
  <c r="K45" i="5"/>
  <c r="L45" i="5" s="1"/>
  <c r="E45" i="5"/>
  <c r="D45" i="5"/>
  <c r="F45" i="5" s="1"/>
  <c r="BG44" i="5"/>
  <c r="AY44" i="5"/>
  <c r="AS44" i="5"/>
  <c r="N44" i="5"/>
  <c r="K44" i="5"/>
  <c r="L44" i="5" s="1"/>
  <c r="E44" i="5"/>
  <c r="D44" i="5"/>
  <c r="F44" i="5" s="1"/>
  <c r="BG43" i="5"/>
  <c r="AY43" i="5"/>
  <c r="AS43" i="5"/>
  <c r="N43" i="5"/>
  <c r="K43" i="5"/>
  <c r="L43" i="5" s="1"/>
  <c r="E43" i="5"/>
  <c r="D43" i="5"/>
  <c r="F43" i="5" s="1"/>
  <c r="BG42" i="5"/>
  <c r="AY42" i="5"/>
  <c r="AS42" i="5"/>
  <c r="N42" i="5"/>
  <c r="K42" i="5"/>
  <c r="L42" i="5" s="1"/>
  <c r="E42" i="5"/>
  <c r="D42" i="5"/>
  <c r="F42" i="5" s="1"/>
  <c r="BG41" i="5"/>
  <c r="AY41" i="5"/>
  <c r="AS41" i="5"/>
  <c r="N41" i="5"/>
  <c r="K41" i="5"/>
  <c r="L41" i="5" s="1"/>
  <c r="E41" i="5"/>
  <c r="D41" i="5"/>
  <c r="F41" i="5" s="1"/>
  <c r="BG40" i="5"/>
  <c r="AY40" i="5"/>
  <c r="AS40" i="5"/>
  <c r="N40" i="5"/>
  <c r="K40" i="5"/>
  <c r="L40" i="5" s="1"/>
  <c r="E40" i="5"/>
  <c r="D40" i="5"/>
  <c r="F40" i="5" s="1"/>
  <c r="BG39" i="5"/>
  <c r="AY39" i="5"/>
  <c r="AS39" i="5"/>
  <c r="N39" i="5"/>
  <c r="K39" i="5"/>
  <c r="L39" i="5" s="1"/>
  <c r="E39" i="5"/>
  <c r="D39" i="5"/>
  <c r="F39" i="5" s="1"/>
  <c r="BG38" i="5"/>
  <c r="AY38" i="5"/>
  <c r="AS38" i="5"/>
  <c r="N38" i="5"/>
  <c r="K38" i="5"/>
  <c r="L38" i="5" s="1"/>
  <c r="E38" i="5"/>
  <c r="D38" i="5"/>
  <c r="F38" i="5" s="1"/>
  <c r="BG37" i="5"/>
  <c r="AY37" i="5"/>
  <c r="AS37" i="5"/>
  <c r="N37" i="5"/>
  <c r="K37" i="5"/>
  <c r="L37" i="5" s="1"/>
  <c r="E37" i="5"/>
  <c r="D37" i="5"/>
  <c r="F37" i="5" s="1"/>
  <c r="BG36" i="5"/>
  <c r="AY36" i="5"/>
  <c r="AS36" i="5"/>
  <c r="N36" i="5"/>
  <c r="K36" i="5"/>
  <c r="L36" i="5" s="1"/>
  <c r="E36" i="5"/>
  <c r="D36" i="5"/>
  <c r="F36" i="5" s="1"/>
  <c r="BG35" i="5"/>
  <c r="AY35" i="5"/>
  <c r="AS35" i="5"/>
  <c r="N35" i="5"/>
  <c r="K35" i="5"/>
  <c r="L35" i="5" s="1"/>
  <c r="E35" i="5"/>
  <c r="D35" i="5"/>
  <c r="F35" i="5" s="1"/>
  <c r="BG34" i="5"/>
  <c r="AY34" i="5"/>
  <c r="AS34" i="5"/>
  <c r="N34" i="5"/>
  <c r="K34" i="5"/>
  <c r="L34" i="5" s="1"/>
  <c r="E34" i="5"/>
  <c r="D34" i="5"/>
  <c r="F34" i="5" s="1"/>
  <c r="N33" i="5"/>
  <c r="J28" i="5"/>
  <c r="E33" i="5"/>
  <c r="D33" i="5"/>
  <c r="F33" i="5"/>
  <c r="N32" i="5"/>
  <c r="L32" i="5"/>
  <c r="K32" i="5"/>
  <c r="E32" i="5"/>
  <c r="D32" i="5"/>
  <c r="F32" i="5" s="1"/>
  <c r="BG31" i="5"/>
  <c r="AY31" i="5"/>
  <c r="AS31" i="5"/>
  <c r="N31" i="5"/>
  <c r="K31" i="5"/>
  <c r="L31" i="5" s="1"/>
  <c r="E31" i="5"/>
  <c r="D31" i="5"/>
  <c r="F31" i="5" s="1"/>
  <c r="BG30" i="5"/>
  <c r="AY30" i="5"/>
  <c r="AY28" i="5" s="1"/>
  <c r="AS30" i="5"/>
  <c r="N30" i="5"/>
  <c r="K30" i="5"/>
  <c r="E30" i="5"/>
  <c r="D30" i="5"/>
  <c r="N29" i="5"/>
  <c r="BB28" i="5"/>
  <c r="BA28" i="5"/>
  <c r="AZ28" i="5"/>
  <c r="AX28" i="5"/>
  <c r="AW28" i="5"/>
  <c r="AV28" i="5"/>
  <c r="AU28" i="5"/>
  <c r="AT28" i="5"/>
  <c r="AH28" i="5"/>
  <c r="AG28" i="5"/>
  <c r="AF28" i="5"/>
  <c r="AE28" i="5"/>
  <c r="AD28" i="5"/>
  <c r="AC28" i="5"/>
  <c r="AB28" i="5"/>
  <c r="AA28" i="5"/>
  <c r="X28" i="5"/>
  <c r="W28" i="5"/>
  <c r="V28" i="5"/>
  <c r="U28" i="5"/>
  <c r="T28" i="5"/>
  <c r="S28" i="5"/>
  <c r="R28" i="5"/>
  <c r="M28" i="5"/>
  <c r="N28" i="5" s="1"/>
  <c r="I28" i="5"/>
  <c r="G28" i="5"/>
  <c r="C28" i="5"/>
  <c r="M10" i="5"/>
  <c r="K26" i="5"/>
  <c r="L26" i="5" s="1"/>
  <c r="E26" i="5"/>
  <c r="F26" i="5" s="1"/>
  <c r="BG25" i="5"/>
  <c r="D25" i="5" s="1"/>
  <c r="F25" i="5" s="1"/>
  <c r="AY25" i="5"/>
  <c r="E25" i="5" s="1"/>
  <c r="AS25" i="5"/>
  <c r="N25" i="5"/>
  <c r="K25" i="5"/>
  <c r="L25" i="5" s="1"/>
  <c r="BG24" i="5"/>
  <c r="D24" i="5" s="1"/>
  <c r="F24" i="5" s="1"/>
  <c r="AY24" i="5"/>
  <c r="E24" i="5" s="1"/>
  <c r="AS24" i="5"/>
  <c r="N24" i="5"/>
  <c r="K24" i="5"/>
  <c r="L24" i="5" s="1"/>
  <c r="BG23" i="5"/>
  <c r="D23" i="5" s="1"/>
  <c r="F23" i="5" s="1"/>
  <c r="AY23" i="5"/>
  <c r="E23" i="5" s="1"/>
  <c r="AS23" i="5"/>
  <c r="N23" i="5"/>
  <c r="K23" i="5"/>
  <c r="L23" i="5" s="1"/>
  <c r="BG22" i="5"/>
  <c r="D22" i="5" s="1"/>
  <c r="AY22" i="5"/>
  <c r="AS22" i="5"/>
  <c r="E22" i="5" s="1"/>
  <c r="N22" i="5"/>
  <c r="K22" i="5"/>
  <c r="L22" i="5" s="1"/>
  <c r="BG21" i="5"/>
  <c r="D21" i="5" s="1"/>
  <c r="AY21" i="5"/>
  <c r="AS21" i="5"/>
  <c r="E21" i="5" s="1"/>
  <c r="N21" i="5"/>
  <c r="K21" i="5"/>
  <c r="L21" i="5" s="1"/>
  <c r="BG20" i="5"/>
  <c r="D20" i="5" s="1"/>
  <c r="AY20" i="5"/>
  <c r="AS20" i="5"/>
  <c r="E20" i="5" s="1"/>
  <c r="N20" i="5"/>
  <c r="K20" i="5"/>
  <c r="L20" i="5" s="1"/>
  <c r="BG19" i="5"/>
  <c r="D19" i="5" s="1"/>
  <c r="AY19" i="5"/>
  <c r="AS19" i="5"/>
  <c r="E19" i="5" s="1"/>
  <c r="N19" i="5"/>
  <c r="K19" i="5"/>
  <c r="L19" i="5" s="1"/>
  <c r="BG18" i="5"/>
  <c r="D18" i="5" s="1"/>
  <c r="AY18" i="5"/>
  <c r="AS18" i="5"/>
  <c r="E18" i="5" s="1"/>
  <c r="N18" i="5"/>
  <c r="K18" i="5"/>
  <c r="L18" i="5" s="1"/>
  <c r="BG17" i="5"/>
  <c r="D17" i="5" s="1"/>
  <c r="AY17" i="5"/>
  <c r="AS17" i="5"/>
  <c r="E17" i="5" s="1"/>
  <c r="N17" i="5"/>
  <c r="K17" i="5"/>
  <c r="L17" i="5" s="1"/>
  <c r="BG16" i="5"/>
  <c r="D16" i="5" s="1"/>
  <c r="AY16" i="5"/>
  <c r="AS16" i="5"/>
  <c r="E16" i="5" s="1"/>
  <c r="N16" i="5"/>
  <c r="K16" i="5"/>
  <c r="L16" i="5" s="1"/>
  <c r="BG15" i="5"/>
  <c r="D15" i="5" s="1"/>
  <c r="AY15" i="5"/>
  <c r="AS15" i="5"/>
  <c r="E15" i="5" s="1"/>
  <c r="N15" i="5"/>
  <c r="K15" i="5"/>
  <c r="L15" i="5" s="1"/>
  <c r="BG14" i="5"/>
  <c r="D14" i="5" s="1"/>
  <c r="AY14" i="5"/>
  <c r="AS14" i="5"/>
  <c r="E14" i="5" s="1"/>
  <c r="N14" i="5"/>
  <c r="K14" i="5"/>
  <c r="L14" i="5" s="1"/>
  <c r="BG13" i="5"/>
  <c r="D13" i="5" s="1"/>
  <c r="AY13" i="5"/>
  <c r="AS13" i="5"/>
  <c r="E13" i="5" s="1"/>
  <c r="N13" i="5"/>
  <c r="K13" i="5"/>
  <c r="L13" i="5" s="1"/>
  <c r="BG12" i="5"/>
  <c r="D12" i="5" s="1"/>
  <c r="AY12" i="5"/>
  <c r="AY10" i="5" s="1"/>
  <c r="AS12" i="5"/>
  <c r="E12" i="5" s="1"/>
  <c r="E10" i="5" s="1"/>
  <c r="N12" i="5"/>
  <c r="K12" i="5"/>
  <c r="L12" i="5" s="1"/>
  <c r="L10" i="5" s="1"/>
  <c r="BG10" i="5"/>
  <c r="BF10" i="5"/>
  <c r="BF133" i="5" s="1"/>
  <c r="BE10" i="5"/>
  <c r="BE133" i="5" s="1"/>
  <c r="BD10" i="5"/>
  <c r="BD133" i="5" s="1"/>
  <c r="BC10" i="5"/>
  <c r="BC133" i="5" s="1"/>
  <c r="BB10" i="5"/>
  <c r="BA10" i="5"/>
  <c r="AZ10" i="5"/>
  <c r="AX10" i="5"/>
  <c r="AW10" i="5"/>
  <c r="AV10" i="5"/>
  <c r="AU10" i="5"/>
  <c r="AT10" i="5"/>
  <c r="AR10" i="5"/>
  <c r="AQ10" i="5"/>
  <c r="AP10" i="5"/>
  <c r="AO10" i="5"/>
  <c r="AN10" i="5"/>
  <c r="AM10" i="5"/>
  <c r="AL10" i="5"/>
  <c r="AK10" i="5"/>
  <c r="AJ10" i="5"/>
  <c r="AI10" i="5"/>
  <c r="AH10" i="5"/>
  <c r="AG10" i="5"/>
  <c r="AF10" i="5"/>
  <c r="AE10" i="5"/>
  <c r="AD10" i="5"/>
  <c r="AC10" i="5"/>
  <c r="AB10" i="5"/>
  <c r="AA10" i="5"/>
  <c r="Z10" i="5"/>
  <c r="Z133" i="5" s="1"/>
  <c r="Y10" i="5"/>
  <c r="Y133" i="5" s="1"/>
  <c r="X10" i="5"/>
  <c r="W10" i="5"/>
  <c r="V10" i="5"/>
  <c r="U10" i="5"/>
  <c r="T10" i="5"/>
  <c r="S10" i="5"/>
  <c r="R10" i="5"/>
  <c r="R133" i="5" s="1"/>
  <c r="J10" i="5"/>
  <c r="I10" i="5"/>
  <c r="H10" i="5"/>
  <c r="G10" i="5"/>
  <c r="C10" i="5"/>
  <c r="BH131" i="4"/>
  <c r="AY129" i="4"/>
  <c r="AW129" i="4"/>
  <c r="AV129" i="4"/>
  <c r="AT131" i="4"/>
  <c r="F131" i="4" s="1"/>
  <c r="F129" i="4" s="1"/>
  <c r="J129" i="4"/>
  <c r="I129" i="4"/>
  <c r="D131" i="4"/>
  <c r="BH129" i="4"/>
  <c r="BG129" i="4"/>
  <c r="BF129" i="4"/>
  <c r="BE129" i="4"/>
  <c r="BD129" i="4"/>
  <c r="BC129" i="4"/>
  <c r="BB129" i="4"/>
  <c r="BA129" i="4"/>
  <c r="AX129" i="4"/>
  <c r="AT129" i="4"/>
  <c r="AQ129" i="4"/>
  <c r="AP129" i="4"/>
  <c r="AO129" i="4"/>
  <c r="AN129" i="4"/>
  <c r="AM129" i="4"/>
  <c r="AL129" i="4"/>
  <c r="AK129" i="4"/>
  <c r="AJ129" i="4"/>
  <c r="AI129" i="4"/>
  <c r="AG129" i="4"/>
  <c r="AF129" i="4"/>
  <c r="AE129" i="4"/>
  <c r="AD129" i="4"/>
  <c r="AB129" i="4"/>
  <c r="AA129" i="4"/>
  <c r="Z129" i="4"/>
  <c r="Z133" i="4" s="1"/>
  <c r="Y129" i="4"/>
  <c r="X129" i="4"/>
  <c r="W129" i="4"/>
  <c r="V129" i="4"/>
  <c r="U129" i="4"/>
  <c r="T129" i="4"/>
  <c r="S129" i="4"/>
  <c r="K129" i="4"/>
  <c r="H129" i="4"/>
  <c r="E129" i="4"/>
  <c r="D129" i="4"/>
  <c r="C129" i="4"/>
  <c r="AT127" i="4"/>
  <c r="AT125" i="4" s="1"/>
  <c r="AS127" i="4"/>
  <c r="O127" i="4"/>
  <c r="O125" i="4" s="1"/>
  <c r="M127" i="4"/>
  <c r="M125" i="4" s="1"/>
  <c r="F127" i="4"/>
  <c r="F125" i="4" s="1"/>
  <c r="E127" i="4"/>
  <c r="G127" i="4" s="1"/>
  <c r="G125" i="4" s="1"/>
  <c r="D127" i="4"/>
  <c r="AS125" i="4"/>
  <c r="Q125" i="4"/>
  <c r="P125" i="4"/>
  <c r="N125" i="4"/>
  <c r="L125" i="4"/>
  <c r="K125" i="4"/>
  <c r="J125" i="4"/>
  <c r="I125" i="4"/>
  <c r="H125" i="4"/>
  <c r="E125" i="4"/>
  <c r="D125" i="4"/>
  <c r="C125" i="4"/>
  <c r="BH123" i="4"/>
  <c r="AZ123" i="4"/>
  <c r="AT123" i="4"/>
  <c r="F123" i="4" s="1"/>
  <c r="L123" i="4"/>
  <c r="M123" i="4" s="1"/>
  <c r="D123" i="4"/>
  <c r="BH122" i="4"/>
  <c r="AT122" i="4"/>
  <c r="O122" i="4"/>
  <c r="L122" i="4"/>
  <c r="M122" i="4" s="1"/>
  <c r="F122" i="4"/>
  <c r="D122" i="4"/>
  <c r="AT121" i="4"/>
  <c r="O121" i="4"/>
  <c r="L121" i="4"/>
  <c r="M121" i="4" s="1"/>
  <c r="F121" i="4"/>
  <c r="G121" i="4" s="1"/>
  <c r="D121" i="4"/>
  <c r="BH120" i="4"/>
  <c r="D120" i="4" s="1"/>
  <c r="G120" i="4" s="1"/>
  <c r="Q120" i="4" s="1"/>
  <c r="AT120" i="4"/>
  <c r="F120" i="4" s="1"/>
  <c r="O120" i="4"/>
  <c r="BH119" i="4"/>
  <c r="D119" i="4" s="1"/>
  <c r="AT119" i="4"/>
  <c r="O119" i="4"/>
  <c r="L119" i="4"/>
  <c r="M119" i="4" s="1"/>
  <c r="F119" i="4"/>
  <c r="BH118" i="4"/>
  <c r="D118" i="4" s="1"/>
  <c r="AT118" i="4"/>
  <c r="L118" i="4"/>
  <c r="M118" i="4" s="1"/>
  <c r="O118" i="4" s="1"/>
  <c r="G118" i="4"/>
  <c r="F118" i="4"/>
  <c r="BH117" i="4"/>
  <c r="AT117" i="4"/>
  <c r="O117" i="4"/>
  <c r="L117" i="4"/>
  <c r="M117" i="4" s="1"/>
  <c r="F117" i="4"/>
  <c r="D117" i="4"/>
  <c r="G117" i="4" s="1"/>
  <c r="BH116" i="4"/>
  <c r="AT116" i="4"/>
  <c r="F116" i="4" s="1"/>
  <c r="O116" i="4"/>
  <c r="K112" i="4"/>
  <c r="L116" i="4"/>
  <c r="M116" i="4" s="1"/>
  <c r="P116" i="4" s="1"/>
  <c r="G116" i="4"/>
  <c r="Q116" i="4" s="1"/>
  <c r="D116" i="4"/>
  <c r="BH115" i="4"/>
  <c r="D115" i="4" s="1"/>
  <c r="AT115" i="4"/>
  <c r="O115" i="4"/>
  <c r="L115" i="4"/>
  <c r="M115" i="4" s="1"/>
  <c r="F115" i="4"/>
  <c r="AY112" i="4"/>
  <c r="AX112" i="4"/>
  <c r="AT114" i="4"/>
  <c r="O114" i="4"/>
  <c r="F114" i="4"/>
  <c r="BG112" i="4"/>
  <c r="BF112" i="4"/>
  <c r="BE112" i="4"/>
  <c r="BD112" i="4"/>
  <c r="BC112" i="4"/>
  <c r="BB112" i="4"/>
  <c r="AW112" i="4"/>
  <c r="AU112" i="4"/>
  <c r="AQ112" i="4"/>
  <c r="AP112" i="4"/>
  <c r="AO112" i="4"/>
  <c r="AN112" i="4"/>
  <c r="AM112" i="4"/>
  <c r="AL112" i="4"/>
  <c r="AK112" i="4"/>
  <c r="AJ112" i="4"/>
  <c r="AI112" i="4"/>
  <c r="AG112" i="4"/>
  <c r="AF112" i="4"/>
  <c r="AE112" i="4"/>
  <c r="AD112" i="4"/>
  <c r="AD133" i="4" s="1"/>
  <c r="AC112" i="4"/>
  <c r="AB112" i="4"/>
  <c r="AA112" i="4"/>
  <c r="Z112" i="4"/>
  <c r="Y112" i="4"/>
  <c r="X112" i="4"/>
  <c r="W112" i="4"/>
  <c r="V112" i="4"/>
  <c r="U112" i="4"/>
  <c r="T112" i="4"/>
  <c r="S112" i="4"/>
  <c r="N112" i="4"/>
  <c r="I112" i="4"/>
  <c r="H112" i="4"/>
  <c r="E112" i="4"/>
  <c r="C112" i="4"/>
  <c r="BH110" i="4"/>
  <c r="D110" i="4" s="1"/>
  <c r="G110" i="4" s="1"/>
  <c r="AT110" i="4"/>
  <c r="F110" i="4" s="1"/>
  <c r="O110" i="4"/>
  <c r="AZ109" i="4"/>
  <c r="AT109" i="4"/>
  <c r="O109" i="4"/>
  <c r="L109" i="4"/>
  <c r="M109" i="4" s="1"/>
  <c r="F109" i="4"/>
  <c r="BH108" i="4"/>
  <c r="D108" i="4" s="1"/>
  <c r="BC98" i="4"/>
  <c r="AZ108" i="4"/>
  <c r="AT108" i="4"/>
  <c r="F108" i="4" s="1"/>
  <c r="O108" i="4"/>
  <c r="L108" i="4"/>
  <c r="M108" i="4" s="1"/>
  <c r="BH107" i="4"/>
  <c r="AZ107" i="4"/>
  <c r="AT107" i="4"/>
  <c r="F107" i="4" s="1"/>
  <c r="O107" i="4"/>
  <c r="L107" i="4"/>
  <c r="M107" i="4" s="1"/>
  <c r="D107" i="4"/>
  <c r="G107" i="4" s="1"/>
  <c r="BH106" i="4"/>
  <c r="AZ106" i="4"/>
  <c r="AT106" i="4"/>
  <c r="F106" i="4" s="1"/>
  <c r="O106" i="4"/>
  <c r="L106" i="4"/>
  <c r="M106" i="4" s="1"/>
  <c r="D106" i="4"/>
  <c r="G106" i="4" s="1"/>
  <c r="BH105" i="4"/>
  <c r="D105" i="4" s="1"/>
  <c r="AT105" i="4"/>
  <c r="O105" i="4"/>
  <c r="L105" i="4"/>
  <c r="M105" i="4" s="1"/>
  <c r="BH104" i="4"/>
  <c r="D104" i="4" s="1"/>
  <c r="G104" i="4" s="1"/>
  <c r="AX98" i="4"/>
  <c r="AT104" i="4"/>
  <c r="O104" i="4"/>
  <c r="R104" i="4" s="1"/>
  <c r="M104" i="4"/>
  <c r="L104" i="4"/>
  <c r="F104" i="4"/>
  <c r="BH103" i="4"/>
  <c r="D103" i="4" s="1"/>
  <c r="AZ103" i="4"/>
  <c r="AT103" i="4"/>
  <c r="O103" i="4"/>
  <c r="L103" i="4"/>
  <c r="M103" i="4" s="1"/>
  <c r="F103" i="4"/>
  <c r="BH102" i="4"/>
  <c r="AZ102" i="4"/>
  <c r="AT102" i="4"/>
  <c r="O102" i="4"/>
  <c r="L102" i="4"/>
  <c r="M102" i="4" s="1"/>
  <c r="F102" i="4"/>
  <c r="BH101" i="4"/>
  <c r="AW98" i="4"/>
  <c r="AT101" i="4"/>
  <c r="O101" i="4"/>
  <c r="F101" i="4"/>
  <c r="D101" i="4"/>
  <c r="BH100" i="4"/>
  <c r="AZ100" i="4"/>
  <c r="AT100" i="4"/>
  <c r="F100" i="4" s="1"/>
  <c r="D100" i="4"/>
  <c r="BG98" i="4"/>
  <c r="BF98" i="4"/>
  <c r="BE98" i="4"/>
  <c r="BD98" i="4"/>
  <c r="BA98" i="4"/>
  <c r="AV98" i="4"/>
  <c r="AQ98" i="4"/>
  <c r="AP98" i="4"/>
  <c r="AO98" i="4"/>
  <c r="AN98" i="4"/>
  <c r="AM98" i="4"/>
  <c r="AL98" i="4"/>
  <c r="AK98" i="4"/>
  <c r="AJ98" i="4"/>
  <c r="AI98" i="4"/>
  <c r="AG98" i="4"/>
  <c r="AF98" i="4"/>
  <c r="AE98" i="4"/>
  <c r="AD98" i="4"/>
  <c r="AC98" i="4"/>
  <c r="AB98" i="4"/>
  <c r="AA98" i="4"/>
  <c r="Z98" i="4"/>
  <c r="Y98" i="4"/>
  <c r="X98" i="4"/>
  <c r="W98" i="4"/>
  <c r="V98" i="4"/>
  <c r="U98" i="4"/>
  <c r="T98" i="4"/>
  <c r="S98" i="4"/>
  <c r="J98" i="4"/>
  <c r="H98" i="4"/>
  <c r="E98" i="4"/>
  <c r="C98" i="4"/>
  <c r="BB94" i="4"/>
  <c r="AY94" i="4"/>
  <c r="AW94" i="4"/>
  <c r="AV94" i="4"/>
  <c r="X94" i="4"/>
  <c r="U94" i="4"/>
  <c r="S94" i="4"/>
  <c r="O96" i="4"/>
  <c r="K94" i="4"/>
  <c r="J94" i="4"/>
  <c r="BG94" i="4"/>
  <c r="BF94" i="4"/>
  <c r="BE94" i="4"/>
  <c r="BD94" i="4"/>
  <c r="BC94" i="4"/>
  <c r="AX94" i="4"/>
  <c r="AU94" i="4"/>
  <c r="AQ94" i="4"/>
  <c r="AP94" i="4"/>
  <c r="AO94" i="4"/>
  <c r="AN94" i="4"/>
  <c r="AM94" i="4"/>
  <c r="AL94" i="4"/>
  <c r="AK94" i="4"/>
  <c r="AJ94" i="4"/>
  <c r="AG94" i="4"/>
  <c r="AF94" i="4"/>
  <c r="AE94" i="4"/>
  <c r="AD94" i="4"/>
  <c r="AC94" i="4"/>
  <c r="AB94" i="4"/>
  <c r="AA94" i="4"/>
  <c r="Z94" i="4"/>
  <c r="Y94" i="4"/>
  <c r="W94" i="4"/>
  <c r="V94" i="4"/>
  <c r="T94" i="4"/>
  <c r="O94" i="4"/>
  <c r="N94" i="4"/>
  <c r="I94" i="4"/>
  <c r="H94" i="4"/>
  <c r="F94" i="4"/>
  <c r="E94" i="4"/>
  <c r="BH92" i="4"/>
  <c r="AZ92" i="4"/>
  <c r="AT92" i="4"/>
  <c r="F92" i="4" s="1"/>
  <c r="O92" i="4"/>
  <c r="G92" i="4"/>
  <c r="Q92" i="4" s="1"/>
  <c r="D92" i="4"/>
  <c r="BH91" i="4"/>
  <c r="AT91" i="4"/>
  <c r="F91" i="4" s="1"/>
  <c r="O91" i="4"/>
  <c r="D91" i="4"/>
  <c r="G91" i="4" s="1"/>
  <c r="BH90" i="4"/>
  <c r="D90" i="4" s="1"/>
  <c r="G90" i="4" s="1"/>
  <c r="AT90" i="4"/>
  <c r="F90" i="4" s="1"/>
  <c r="O90" i="4"/>
  <c r="BH89" i="4"/>
  <c r="D89" i="4" s="1"/>
  <c r="AT89" i="4"/>
  <c r="M89" i="4"/>
  <c r="O89" i="4" s="1"/>
  <c r="L89" i="4"/>
  <c r="F89" i="4"/>
  <c r="BH88" i="4"/>
  <c r="D88" i="4" s="1"/>
  <c r="AT88" i="4"/>
  <c r="O88" i="4"/>
  <c r="L88" i="4"/>
  <c r="M88" i="4" s="1"/>
  <c r="F88" i="4"/>
  <c r="BH87" i="4"/>
  <c r="D87" i="4" s="1"/>
  <c r="AZ87" i="4"/>
  <c r="AT87" i="4"/>
  <c r="O87" i="4"/>
  <c r="L87" i="4"/>
  <c r="M87" i="4" s="1"/>
  <c r="F87" i="4"/>
  <c r="BH86" i="4"/>
  <c r="AZ86" i="4"/>
  <c r="AT86" i="4"/>
  <c r="Q86" i="4"/>
  <c r="O86" i="4"/>
  <c r="R86" i="4" s="1"/>
  <c r="L86" i="4"/>
  <c r="M86" i="4" s="1"/>
  <c r="F86" i="4"/>
  <c r="D86" i="4"/>
  <c r="G86" i="4" s="1"/>
  <c r="BH85" i="4"/>
  <c r="AZ85" i="4"/>
  <c r="AT85" i="4"/>
  <c r="F85" i="4" s="1"/>
  <c r="L85" i="4"/>
  <c r="M85" i="4" s="1"/>
  <c r="D85" i="4"/>
  <c r="BH84" i="4"/>
  <c r="AZ84" i="4"/>
  <c r="AT84" i="4"/>
  <c r="F84" i="4" s="1"/>
  <c r="O84" i="4"/>
  <c r="G84" i="4"/>
  <c r="Q84" i="4" s="1"/>
  <c r="D84" i="4"/>
  <c r="BH83" i="4"/>
  <c r="AT83" i="4"/>
  <c r="F83" i="4" s="1"/>
  <c r="O83" i="4"/>
  <c r="D83" i="4"/>
  <c r="G83" i="4" s="1"/>
  <c r="BH82" i="4"/>
  <c r="D82" i="4" s="1"/>
  <c r="G82" i="4" s="1"/>
  <c r="AT82" i="4"/>
  <c r="F82" i="4" s="1"/>
  <c r="O82" i="4"/>
  <c r="BH81" i="4"/>
  <c r="D81" i="4" s="1"/>
  <c r="G81" i="4" s="1"/>
  <c r="AT81" i="4"/>
  <c r="O81" i="4"/>
  <c r="M81" i="4"/>
  <c r="L81" i="4"/>
  <c r="F81" i="4"/>
  <c r="BH80" i="4"/>
  <c r="D80" i="4" s="1"/>
  <c r="AT80" i="4"/>
  <c r="O80" i="4"/>
  <c r="L80" i="4"/>
  <c r="M80" i="4" s="1"/>
  <c r="F80" i="4"/>
  <c r="BH79" i="4"/>
  <c r="D79" i="4" s="1"/>
  <c r="AZ79" i="4"/>
  <c r="AT79" i="4"/>
  <c r="O79" i="4"/>
  <c r="L79" i="4"/>
  <c r="M79" i="4" s="1"/>
  <c r="F79" i="4"/>
  <c r="BH78" i="4"/>
  <c r="AZ78" i="4"/>
  <c r="AT78" i="4"/>
  <c r="O78" i="4"/>
  <c r="R78" i="4" s="1"/>
  <c r="L78" i="4"/>
  <c r="M78" i="4" s="1"/>
  <c r="F78" i="4"/>
  <c r="D78" i="4"/>
  <c r="G78" i="4" s="1"/>
  <c r="P78" i="4" s="1"/>
  <c r="BH77" i="4"/>
  <c r="AZ77" i="4"/>
  <c r="AT77" i="4"/>
  <c r="F77" i="4" s="1"/>
  <c r="O77" i="4"/>
  <c r="L77" i="4"/>
  <c r="M77" i="4" s="1"/>
  <c r="D77" i="4"/>
  <c r="BH76" i="4"/>
  <c r="AZ76" i="4"/>
  <c r="AT76" i="4"/>
  <c r="F76" i="4" s="1"/>
  <c r="Q76" i="4"/>
  <c r="O76" i="4"/>
  <c r="G76" i="4"/>
  <c r="D76" i="4"/>
  <c r="AZ75" i="4"/>
  <c r="AT75" i="4"/>
  <c r="F75" i="4"/>
  <c r="BH74" i="4"/>
  <c r="D74" i="4" s="1"/>
  <c r="G74" i="4" s="1"/>
  <c r="AT74" i="4"/>
  <c r="O74" i="4"/>
  <c r="F74" i="4"/>
  <c r="BH73" i="4"/>
  <c r="AT73" i="4"/>
  <c r="BG71" i="4"/>
  <c r="BF71" i="4"/>
  <c r="BE71" i="4"/>
  <c r="BD71" i="4"/>
  <c r="BC71" i="4"/>
  <c r="BB71" i="4"/>
  <c r="AQ71" i="4"/>
  <c r="AP71" i="4"/>
  <c r="AO71" i="4"/>
  <c r="AN71" i="4"/>
  <c r="AM71" i="4"/>
  <c r="AL71" i="4"/>
  <c r="AK71" i="4"/>
  <c r="AJ71" i="4"/>
  <c r="AI71" i="4"/>
  <c r="AG71" i="4"/>
  <c r="AF71" i="4"/>
  <c r="AE71" i="4"/>
  <c r="AD71" i="4"/>
  <c r="AC71" i="4"/>
  <c r="AB71" i="4"/>
  <c r="AA71" i="4"/>
  <c r="Z71" i="4"/>
  <c r="Y71" i="4"/>
  <c r="X71" i="4"/>
  <c r="W71" i="4"/>
  <c r="V71" i="4"/>
  <c r="U71" i="4"/>
  <c r="T71" i="4"/>
  <c r="S71" i="4"/>
  <c r="H71" i="4"/>
  <c r="E71" i="4"/>
  <c r="C71" i="4"/>
  <c r="BH69" i="4"/>
  <c r="AZ69" i="4"/>
  <c r="AT69" i="4"/>
  <c r="F69" i="4" s="1"/>
  <c r="O69" i="4"/>
  <c r="D69" i="4"/>
  <c r="G69" i="4" s="1"/>
  <c r="AZ68" i="4"/>
  <c r="AT68" i="4"/>
  <c r="F68" i="4" s="1"/>
  <c r="O68" i="4"/>
  <c r="F67" i="4"/>
  <c r="D67" i="4"/>
  <c r="G67" i="4" s="1"/>
  <c r="BH66" i="4"/>
  <c r="D66" i="4" s="1"/>
  <c r="AT66" i="4"/>
  <c r="O66" i="4"/>
  <c r="L66" i="4"/>
  <c r="M66" i="4" s="1"/>
  <c r="F66" i="4"/>
  <c r="BH65" i="4"/>
  <c r="D65" i="4" s="1"/>
  <c r="AZ65" i="4"/>
  <c r="AT65" i="4"/>
  <c r="L65" i="4"/>
  <c r="M65" i="4" s="1"/>
  <c r="O65" i="4" s="1"/>
  <c r="F65" i="4"/>
  <c r="BH64" i="4"/>
  <c r="AT64" i="4"/>
  <c r="O64" i="4"/>
  <c r="L64" i="4"/>
  <c r="M64" i="4" s="1"/>
  <c r="F64" i="4"/>
  <c r="D64" i="4"/>
  <c r="BH63" i="4"/>
  <c r="AZ63" i="4"/>
  <c r="AT63" i="4"/>
  <c r="F63" i="4" s="1"/>
  <c r="O63" i="4"/>
  <c r="L63" i="4"/>
  <c r="M63" i="4" s="1"/>
  <c r="D63" i="4"/>
  <c r="G63" i="4" s="1"/>
  <c r="BH62" i="4"/>
  <c r="AZ62" i="4"/>
  <c r="AT62" i="4"/>
  <c r="F62" i="4" s="1"/>
  <c r="G62" i="4" s="1"/>
  <c r="O62" i="4"/>
  <c r="L62" i="4"/>
  <c r="M62" i="4" s="1"/>
  <c r="D62" i="4"/>
  <c r="BH61" i="4"/>
  <c r="AZ61" i="4"/>
  <c r="AT61" i="4"/>
  <c r="O61" i="4"/>
  <c r="M61" i="4"/>
  <c r="L61" i="4"/>
  <c r="F61" i="4"/>
  <c r="D61" i="4"/>
  <c r="BH60" i="4"/>
  <c r="D60" i="4" s="1"/>
  <c r="G60" i="4" s="1"/>
  <c r="AT60" i="4"/>
  <c r="F60" i="4" s="1"/>
  <c r="O60" i="4"/>
  <c r="R60" i="4" s="1"/>
  <c r="L60" i="4"/>
  <c r="M60" i="4" s="1"/>
  <c r="BH59" i="4"/>
  <c r="D59" i="4" s="1"/>
  <c r="G59" i="4" s="1"/>
  <c r="P59" i="4" s="1"/>
  <c r="AT59" i="4"/>
  <c r="O59" i="4"/>
  <c r="R59" i="4" s="1"/>
  <c r="L59" i="4"/>
  <c r="M59" i="4" s="1"/>
  <c r="F59" i="4"/>
  <c r="AT58" i="4"/>
  <c r="Q58" i="4"/>
  <c r="P58" i="4"/>
  <c r="O58" i="4"/>
  <c r="R58" i="4" s="1"/>
  <c r="G58" i="4"/>
  <c r="F58" i="4"/>
  <c r="D58" i="4"/>
  <c r="BH57" i="4"/>
  <c r="D57" i="4" s="1"/>
  <c r="G57" i="4" s="1"/>
  <c r="AT57" i="4"/>
  <c r="O57" i="4"/>
  <c r="F57" i="4"/>
  <c r="BH56" i="4"/>
  <c r="AZ56" i="4"/>
  <c r="AT56" i="4"/>
  <c r="O56" i="4"/>
  <c r="L56" i="4"/>
  <c r="M56" i="4" s="1"/>
  <c r="F56" i="4"/>
  <c r="D56" i="4"/>
  <c r="G56" i="4" s="1"/>
  <c r="BH55" i="4"/>
  <c r="D55" i="4" s="1"/>
  <c r="AZ55" i="4"/>
  <c r="AT55" i="4"/>
  <c r="F55" i="4" s="1"/>
  <c r="G55" i="4" s="1"/>
  <c r="L55" i="4"/>
  <c r="M55" i="4" s="1"/>
  <c r="O55" i="4" s="1"/>
  <c r="R55" i="4" s="1"/>
  <c r="BH54" i="4"/>
  <c r="AZ54" i="4"/>
  <c r="AT54" i="4"/>
  <c r="O54" i="4"/>
  <c r="L54" i="4"/>
  <c r="M54" i="4" s="1"/>
  <c r="F54" i="4"/>
  <c r="D54" i="4"/>
  <c r="BH53" i="4"/>
  <c r="AT53" i="4"/>
  <c r="F53" i="4" s="1"/>
  <c r="O53" i="4"/>
  <c r="L53" i="4"/>
  <c r="M53" i="4" s="1"/>
  <c r="D53" i="4"/>
  <c r="G53" i="4" s="1"/>
  <c r="BH52" i="4"/>
  <c r="D52" i="4" s="1"/>
  <c r="AZ52" i="4"/>
  <c r="AT52" i="4"/>
  <c r="F52" i="4" s="1"/>
  <c r="G52" i="4" s="1"/>
  <c r="O52" i="4"/>
  <c r="L52" i="4"/>
  <c r="M52" i="4" s="1"/>
  <c r="BH51" i="4"/>
  <c r="AT51" i="4"/>
  <c r="O51" i="4"/>
  <c r="L51" i="4"/>
  <c r="M51" i="4" s="1"/>
  <c r="G51" i="4"/>
  <c r="F51" i="4"/>
  <c r="D51" i="4"/>
  <c r="BH50" i="4"/>
  <c r="D50" i="4" s="1"/>
  <c r="G50" i="4" s="1"/>
  <c r="AZ50" i="4"/>
  <c r="AT50" i="4"/>
  <c r="F50" i="4" s="1"/>
  <c r="Q50" i="4"/>
  <c r="BH49" i="4"/>
  <c r="AT49" i="4"/>
  <c r="G49" i="4"/>
  <c r="F49" i="4"/>
  <c r="D49" i="4"/>
  <c r="BH48" i="4"/>
  <c r="AZ48" i="4"/>
  <c r="AT48" i="4"/>
  <c r="O48" i="4"/>
  <c r="L48" i="4"/>
  <c r="M48" i="4" s="1"/>
  <c r="F48" i="4"/>
  <c r="D48" i="4"/>
  <c r="BH47" i="4"/>
  <c r="D47" i="4" s="1"/>
  <c r="AZ47" i="4"/>
  <c r="AT47" i="4"/>
  <c r="F47" i="4" s="1"/>
  <c r="Q47" i="4"/>
  <c r="O47" i="4"/>
  <c r="L47" i="4"/>
  <c r="M47" i="4" s="1"/>
  <c r="G47" i="4"/>
  <c r="BH46" i="4"/>
  <c r="AZ46" i="4"/>
  <c r="AT46" i="4"/>
  <c r="O46" i="4"/>
  <c r="M46" i="4"/>
  <c r="L46" i="4"/>
  <c r="F46" i="4"/>
  <c r="D46" i="4"/>
  <c r="BH45" i="4"/>
  <c r="D45" i="4" s="1"/>
  <c r="G45" i="4" s="1"/>
  <c r="Q45" i="4" s="1"/>
  <c r="AT45" i="4"/>
  <c r="O45" i="4"/>
  <c r="L45" i="4"/>
  <c r="M45" i="4" s="1"/>
  <c r="F45" i="4"/>
  <c r="BH44" i="4"/>
  <c r="D44" i="4" s="1"/>
  <c r="AZ44" i="4"/>
  <c r="AT44" i="4"/>
  <c r="F44" i="4" s="1"/>
  <c r="O44" i="4"/>
  <c r="L44" i="4"/>
  <c r="M44" i="4" s="1"/>
  <c r="BH43" i="4"/>
  <c r="AZ43" i="4"/>
  <c r="AT43" i="4"/>
  <c r="O43" i="4"/>
  <c r="L43" i="4"/>
  <c r="M43" i="4" s="1"/>
  <c r="F43" i="4"/>
  <c r="D43" i="4"/>
  <c r="BH42" i="4"/>
  <c r="AT42" i="4"/>
  <c r="O42" i="4"/>
  <c r="L42" i="4"/>
  <c r="M42" i="4" s="1"/>
  <c r="F42" i="4"/>
  <c r="D42" i="4"/>
  <c r="BH41" i="4"/>
  <c r="D41" i="4" s="1"/>
  <c r="AZ41" i="4"/>
  <c r="AT41" i="4"/>
  <c r="F41" i="4" s="1"/>
  <c r="G41" i="4" s="1"/>
  <c r="O41" i="4"/>
  <c r="L41" i="4"/>
  <c r="M41" i="4" s="1"/>
  <c r="BH40" i="4"/>
  <c r="AT40" i="4"/>
  <c r="O40" i="4"/>
  <c r="R40" i="4" s="1"/>
  <c r="M40" i="4"/>
  <c r="L40" i="4"/>
  <c r="F40" i="4"/>
  <c r="D40" i="4"/>
  <c r="G40" i="4" s="1"/>
  <c r="P40" i="4" s="1"/>
  <c r="BH39" i="4"/>
  <c r="D39" i="4" s="1"/>
  <c r="G39" i="4" s="1"/>
  <c r="AZ39" i="4"/>
  <c r="AT39" i="4"/>
  <c r="F39" i="4" s="1"/>
  <c r="O39" i="4"/>
  <c r="L39" i="4"/>
  <c r="M39" i="4" s="1"/>
  <c r="BH38" i="4"/>
  <c r="D38" i="4" s="1"/>
  <c r="AZ38" i="4"/>
  <c r="AT38" i="4"/>
  <c r="F38" i="4" s="1"/>
  <c r="L38" i="4"/>
  <c r="M38" i="4" s="1"/>
  <c r="O38" i="4" s="1"/>
  <c r="BH37" i="4"/>
  <c r="AT37" i="4"/>
  <c r="O37" i="4"/>
  <c r="L37" i="4"/>
  <c r="M37" i="4" s="1"/>
  <c r="F37" i="4"/>
  <c r="G37" i="4" s="1"/>
  <c r="D37" i="4"/>
  <c r="BH36" i="4"/>
  <c r="D36" i="4" s="1"/>
  <c r="AT36" i="4"/>
  <c r="F36" i="4" s="1"/>
  <c r="O36" i="4"/>
  <c r="L36" i="4"/>
  <c r="M36" i="4" s="1"/>
  <c r="C36" i="4"/>
  <c r="BH35" i="4"/>
  <c r="D35" i="4" s="1"/>
  <c r="G35" i="4" s="1"/>
  <c r="AX28" i="4"/>
  <c r="AT35" i="4"/>
  <c r="F35" i="4" s="1"/>
  <c r="O35" i="4"/>
  <c r="K28" i="4"/>
  <c r="BH34" i="4"/>
  <c r="AT34" i="4"/>
  <c r="O34" i="4"/>
  <c r="L34" i="4"/>
  <c r="M34" i="4" s="1"/>
  <c r="G34" i="4"/>
  <c r="Q34" i="4" s="1"/>
  <c r="F34" i="4"/>
  <c r="D34" i="4"/>
  <c r="BH33" i="4"/>
  <c r="AZ33" i="4"/>
  <c r="AT33" i="4"/>
  <c r="F33" i="4" s="1"/>
  <c r="G33" i="4" s="1"/>
  <c r="Q33" i="4" s="1"/>
  <c r="O33" i="4"/>
  <c r="L33" i="4"/>
  <c r="M33" i="4" s="1"/>
  <c r="D33" i="4"/>
  <c r="AT32" i="4"/>
  <c r="L32" i="4"/>
  <c r="M32" i="4" s="1"/>
  <c r="O32" i="4" s="1"/>
  <c r="F32" i="4"/>
  <c r="D32" i="4"/>
  <c r="BH31" i="4"/>
  <c r="AT31" i="4"/>
  <c r="F31" i="4" s="1"/>
  <c r="L31" i="4"/>
  <c r="M31" i="4" s="1"/>
  <c r="D31" i="4"/>
  <c r="G31" i="4" s="1"/>
  <c r="BC28" i="4"/>
  <c r="AZ30" i="4"/>
  <c r="AT30" i="4"/>
  <c r="F30" i="4" s="1"/>
  <c r="F28" i="4" s="1"/>
  <c r="O30" i="4"/>
  <c r="BG28" i="4"/>
  <c r="BF28" i="4"/>
  <c r="BE28" i="4"/>
  <c r="BD28" i="4"/>
  <c r="BB28" i="4"/>
  <c r="AT28" i="4"/>
  <c r="AQ28" i="4"/>
  <c r="AP28" i="4"/>
  <c r="AO28" i="4"/>
  <c r="AN28" i="4"/>
  <c r="AM28" i="4"/>
  <c r="AL28" i="4"/>
  <c r="AK28" i="4"/>
  <c r="AJ28" i="4"/>
  <c r="AI28" i="4"/>
  <c r="AG28" i="4"/>
  <c r="AF28" i="4"/>
  <c r="AE28" i="4"/>
  <c r="AD28" i="4"/>
  <c r="AC28" i="4"/>
  <c r="AC133" i="4" s="1"/>
  <c r="AB28" i="4"/>
  <c r="AA28" i="4"/>
  <c r="AA133" i="4" s="1"/>
  <c r="Z28" i="4"/>
  <c r="Y28" i="4"/>
  <c r="X28" i="4"/>
  <c r="W28" i="4"/>
  <c r="V28" i="4"/>
  <c r="U28" i="4"/>
  <c r="T28" i="4"/>
  <c r="S28" i="4"/>
  <c r="S133" i="4" s="1"/>
  <c r="H28" i="4"/>
  <c r="E28" i="4"/>
  <c r="C28" i="4"/>
  <c r="O26" i="4"/>
  <c r="L26" i="4"/>
  <c r="M26" i="4" s="1"/>
  <c r="F26" i="4"/>
  <c r="G26" i="4" s="1"/>
  <c r="P26" i="4" s="1"/>
  <c r="BH25" i="4"/>
  <c r="D25" i="4" s="1"/>
  <c r="AT25" i="4"/>
  <c r="F25" i="4" s="1"/>
  <c r="O25" i="4"/>
  <c r="BH24" i="4"/>
  <c r="D24" i="4" s="1"/>
  <c r="G24" i="4" s="1"/>
  <c r="AT24" i="4"/>
  <c r="O24" i="4"/>
  <c r="L24" i="4"/>
  <c r="M24" i="4" s="1"/>
  <c r="F24" i="4"/>
  <c r="BH23" i="4"/>
  <c r="AZ23" i="4"/>
  <c r="AT23" i="4"/>
  <c r="O23" i="4"/>
  <c r="L23" i="4"/>
  <c r="M23" i="4" s="1"/>
  <c r="F23" i="4"/>
  <c r="D23" i="4"/>
  <c r="BH22" i="4"/>
  <c r="AZ22" i="4"/>
  <c r="AT22" i="4"/>
  <c r="Q22" i="4"/>
  <c r="O22" i="4"/>
  <c r="L22" i="4"/>
  <c r="M22" i="4" s="1"/>
  <c r="F22" i="4"/>
  <c r="D22" i="4"/>
  <c r="G22" i="4" s="1"/>
  <c r="BH21" i="4"/>
  <c r="AZ21" i="4"/>
  <c r="AT21" i="4"/>
  <c r="O21" i="4"/>
  <c r="L21" i="4"/>
  <c r="M21" i="4" s="1"/>
  <c r="F21" i="4"/>
  <c r="D21" i="4"/>
  <c r="BH20" i="4"/>
  <c r="AZ20" i="4"/>
  <c r="AT20" i="4"/>
  <c r="F20" i="4" s="1"/>
  <c r="O20" i="4"/>
  <c r="L20" i="4"/>
  <c r="M20" i="4" s="1"/>
  <c r="G20" i="4"/>
  <c r="Q20" i="4" s="1"/>
  <c r="D20" i="4"/>
  <c r="BH19" i="4"/>
  <c r="AZ19" i="4"/>
  <c r="AT19" i="4"/>
  <c r="F19" i="4" s="1"/>
  <c r="O19" i="4"/>
  <c r="L19" i="4"/>
  <c r="M19" i="4" s="1"/>
  <c r="G19" i="4"/>
  <c r="Q19" i="4" s="1"/>
  <c r="D19" i="4"/>
  <c r="BH18" i="4"/>
  <c r="AZ18" i="4"/>
  <c r="AT18" i="4"/>
  <c r="O18" i="4"/>
  <c r="L18" i="4"/>
  <c r="M18" i="4" s="1"/>
  <c r="F18" i="4"/>
  <c r="D18" i="4"/>
  <c r="G18" i="4" s="1"/>
  <c r="BH17" i="4"/>
  <c r="D17" i="4" s="1"/>
  <c r="G17" i="4" s="1"/>
  <c r="AT17" i="4"/>
  <c r="O17" i="4"/>
  <c r="L17" i="4"/>
  <c r="M17" i="4" s="1"/>
  <c r="R17" i="4" s="1"/>
  <c r="F17" i="4"/>
  <c r="BH16" i="4"/>
  <c r="D16" i="4" s="1"/>
  <c r="G16" i="4" s="1"/>
  <c r="AZ16" i="4"/>
  <c r="AT16" i="4"/>
  <c r="O16" i="4"/>
  <c r="F16" i="4"/>
  <c r="BH15" i="4"/>
  <c r="AZ15" i="4"/>
  <c r="AT15" i="4"/>
  <c r="O15" i="4"/>
  <c r="L15" i="4"/>
  <c r="M15" i="4" s="1"/>
  <c r="F15" i="4"/>
  <c r="D15" i="4"/>
  <c r="BH14" i="4"/>
  <c r="AZ14" i="4"/>
  <c r="AT14" i="4"/>
  <c r="F14" i="4" s="1"/>
  <c r="O14" i="4"/>
  <c r="BH13" i="4"/>
  <c r="AZ13" i="4"/>
  <c r="AX10" i="4"/>
  <c r="AT13" i="4"/>
  <c r="O13" i="4"/>
  <c r="L13" i="4"/>
  <c r="M13" i="4" s="1"/>
  <c r="F13" i="4"/>
  <c r="D13" i="4"/>
  <c r="BH12" i="4"/>
  <c r="AY10" i="4"/>
  <c r="AT12" i="4"/>
  <c r="D12" i="4"/>
  <c r="BG10" i="4"/>
  <c r="BF10" i="4"/>
  <c r="BE10" i="4"/>
  <c r="BD10" i="4"/>
  <c r="BC10" i="4"/>
  <c r="BB10" i="4"/>
  <c r="BA10" i="4"/>
  <c r="AQ10" i="4"/>
  <c r="AP10" i="4"/>
  <c r="AO10" i="4"/>
  <c r="AN10" i="4"/>
  <c r="AM10" i="4"/>
  <c r="AL10" i="4"/>
  <c r="AK10" i="4"/>
  <c r="AJ10" i="4"/>
  <c r="AI10" i="4"/>
  <c r="AH10" i="4"/>
  <c r="AG10" i="4"/>
  <c r="AF10" i="4"/>
  <c r="AE10" i="4"/>
  <c r="AD10" i="4"/>
  <c r="AC10" i="4"/>
  <c r="AB10" i="4"/>
  <c r="AA10" i="4"/>
  <c r="Z10" i="4"/>
  <c r="Y10" i="4"/>
  <c r="X10" i="4"/>
  <c r="W10" i="4"/>
  <c r="V10" i="4"/>
  <c r="U10" i="4"/>
  <c r="T10" i="4"/>
  <c r="S10" i="4"/>
  <c r="H10" i="4"/>
  <c r="E10" i="4"/>
  <c r="C10" i="4"/>
  <c r="D5" i="4"/>
  <c r="C5" i="4"/>
  <c r="AT133" i="3"/>
  <c r="BG131" i="3"/>
  <c r="D131" i="3" s="1"/>
  <c r="D129" i="3" s="1"/>
  <c r="AY131" i="3"/>
  <c r="AS131" i="3"/>
  <c r="N131" i="3"/>
  <c r="J129" i="3"/>
  <c r="Q130" i="3"/>
  <c r="BF129" i="3"/>
  <c r="BE129" i="3"/>
  <c r="BD129" i="3"/>
  <c r="BD133" i="3" s="1"/>
  <c r="BC129" i="3"/>
  <c r="BB129" i="3"/>
  <c r="BA129" i="3"/>
  <c r="AZ129" i="3"/>
  <c r="AY129" i="3"/>
  <c r="AX129" i="3"/>
  <c r="AW129" i="3"/>
  <c r="AV129" i="3"/>
  <c r="AV133" i="3" s="1"/>
  <c r="AU129" i="3"/>
  <c r="AT129" i="3"/>
  <c r="AI129" i="3"/>
  <c r="AH129" i="3"/>
  <c r="AG129" i="3"/>
  <c r="AF129" i="3"/>
  <c r="AE129" i="3"/>
  <c r="AD129" i="3"/>
  <c r="AC129" i="3"/>
  <c r="AB129" i="3"/>
  <c r="AA129" i="3"/>
  <c r="Z129" i="3"/>
  <c r="Y129" i="3"/>
  <c r="X129" i="3"/>
  <c r="W129" i="3"/>
  <c r="V129" i="3"/>
  <c r="V133" i="3" s="1"/>
  <c r="U129" i="3"/>
  <c r="T129" i="3"/>
  <c r="S129" i="3"/>
  <c r="R129" i="3"/>
  <c r="N129" i="3"/>
  <c r="I129" i="3"/>
  <c r="G129" i="3"/>
  <c r="C129" i="3"/>
  <c r="Q128" i="3"/>
  <c r="AS127" i="3"/>
  <c r="AS125" i="3" s="1"/>
  <c r="M127" i="3"/>
  <c r="N127" i="3" s="1"/>
  <c r="E127" i="3"/>
  <c r="D127" i="3"/>
  <c r="D125" i="3" s="1"/>
  <c r="AB125" i="3"/>
  <c r="AA125" i="3"/>
  <c r="N125" i="3"/>
  <c r="M125" i="3"/>
  <c r="L125" i="3"/>
  <c r="K125" i="3"/>
  <c r="J125" i="3"/>
  <c r="I125" i="3"/>
  <c r="H125" i="3"/>
  <c r="C125" i="3"/>
  <c r="BG123" i="3"/>
  <c r="D123" i="3" s="1"/>
  <c r="AY123" i="3"/>
  <c r="AS123" i="3"/>
  <c r="E123" i="3" s="1"/>
  <c r="P123" i="3"/>
  <c r="O123" i="3"/>
  <c r="N123" i="3"/>
  <c r="Q123" i="3" s="1"/>
  <c r="K123" i="3"/>
  <c r="L123" i="3" s="1"/>
  <c r="F123" i="3"/>
  <c r="BG122" i="3"/>
  <c r="AS122" i="3"/>
  <c r="N122" i="3"/>
  <c r="K122" i="3"/>
  <c r="L122" i="3" s="1"/>
  <c r="E122" i="3"/>
  <c r="F122" i="3" s="1"/>
  <c r="D122" i="3"/>
  <c r="AS121" i="3"/>
  <c r="E121" i="3" s="1"/>
  <c r="N121" i="3"/>
  <c r="K121" i="3"/>
  <c r="L121" i="3" s="1"/>
  <c r="D121" i="3"/>
  <c r="F121" i="3" s="1"/>
  <c r="BG120" i="3"/>
  <c r="AY120" i="3"/>
  <c r="AS120" i="3"/>
  <c r="E120" i="3" s="1"/>
  <c r="N120" i="3"/>
  <c r="K120" i="3"/>
  <c r="L120" i="3" s="1"/>
  <c r="D120" i="3"/>
  <c r="BG119" i="3"/>
  <c r="D119" i="3" s="1"/>
  <c r="AS119" i="3"/>
  <c r="E119" i="3" s="1"/>
  <c r="N119" i="3"/>
  <c r="K119" i="3"/>
  <c r="L119" i="3" s="1"/>
  <c r="BG118" i="3"/>
  <c r="D118" i="3" s="1"/>
  <c r="F118" i="3" s="1"/>
  <c r="AY118" i="3"/>
  <c r="AS118" i="3"/>
  <c r="E118" i="3" s="1"/>
  <c r="N118" i="3"/>
  <c r="J112" i="3"/>
  <c r="K118" i="3"/>
  <c r="L118" i="3" s="1"/>
  <c r="N117" i="3"/>
  <c r="Q117" i="3" s="1"/>
  <c r="K117" i="3"/>
  <c r="F117" i="3"/>
  <c r="E117" i="3"/>
  <c r="D117" i="3"/>
  <c r="N116" i="3"/>
  <c r="L116" i="3"/>
  <c r="K116" i="3"/>
  <c r="F116" i="3"/>
  <c r="E116" i="3"/>
  <c r="M112" i="3"/>
  <c r="H112" i="3"/>
  <c r="E115" i="3"/>
  <c r="F115" i="3" s="1"/>
  <c r="BG114" i="3"/>
  <c r="AY114" i="3"/>
  <c r="AY112" i="3" s="1"/>
  <c r="AS114" i="3"/>
  <c r="N114" i="3"/>
  <c r="K114" i="3"/>
  <c r="L114" i="3" s="1"/>
  <c r="BF112" i="3"/>
  <c r="BE112" i="3"/>
  <c r="BD112" i="3"/>
  <c r="BC112" i="3"/>
  <c r="BB112" i="3"/>
  <c r="BB133" i="3" s="1"/>
  <c r="BA112" i="3"/>
  <c r="AZ112" i="3"/>
  <c r="AX112" i="3"/>
  <c r="AW112" i="3"/>
  <c r="AV112" i="3"/>
  <c r="AU112" i="3"/>
  <c r="AT112" i="3"/>
  <c r="AI112" i="3"/>
  <c r="AH112" i="3"/>
  <c r="AG112" i="3"/>
  <c r="AF112" i="3"/>
  <c r="AE112" i="3"/>
  <c r="AD112" i="3"/>
  <c r="AC112" i="3"/>
  <c r="AC133" i="3" s="1"/>
  <c r="AB112" i="3"/>
  <c r="AA112" i="3"/>
  <c r="Z112" i="3"/>
  <c r="Y112" i="3"/>
  <c r="X112" i="3"/>
  <c r="W112" i="3"/>
  <c r="V112" i="3"/>
  <c r="U112" i="3"/>
  <c r="U133" i="3" s="1"/>
  <c r="T112" i="3"/>
  <c r="S112" i="3"/>
  <c r="R112" i="3"/>
  <c r="G112" i="3"/>
  <c r="C112" i="3"/>
  <c r="BG110" i="3"/>
  <c r="AY110" i="3"/>
  <c r="AS110" i="3"/>
  <c r="N110" i="3"/>
  <c r="K110" i="3"/>
  <c r="L110" i="3" s="1"/>
  <c r="D110" i="3"/>
  <c r="BG109" i="3"/>
  <c r="AY109" i="3"/>
  <c r="AS109" i="3"/>
  <c r="E109" i="3" s="1"/>
  <c r="N109" i="3"/>
  <c r="K109" i="3"/>
  <c r="L109" i="3" s="1"/>
  <c r="F109" i="3"/>
  <c r="P109" i="3" s="1"/>
  <c r="D109" i="3"/>
  <c r="BG108" i="3"/>
  <c r="AY108" i="3"/>
  <c r="AS108" i="3"/>
  <c r="E108" i="3" s="1"/>
  <c r="N108" i="3"/>
  <c r="K108" i="3"/>
  <c r="L108" i="3" s="1"/>
  <c r="D108" i="3"/>
  <c r="F108" i="3" s="1"/>
  <c r="BG107" i="3"/>
  <c r="AY107" i="3"/>
  <c r="AS107" i="3"/>
  <c r="E107" i="3" s="1"/>
  <c r="N107" i="3"/>
  <c r="K107" i="3"/>
  <c r="L107" i="3" s="1"/>
  <c r="F107" i="3"/>
  <c r="P107" i="3" s="1"/>
  <c r="D107" i="3"/>
  <c r="BG106" i="3"/>
  <c r="AY106" i="3"/>
  <c r="AS106" i="3"/>
  <c r="E106" i="3" s="1"/>
  <c r="N106" i="3"/>
  <c r="K106" i="3"/>
  <c r="L106" i="3" s="1"/>
  <c r="D106" i="3"/>
  <c r="F106" i="3" s="1"/>
  <c r="BG105" i="3"/>
  <c r="AY105" i="3"/>
  <c r="AS105" i="3"/>
  <c r="E105" i="3" s="1"/>
  <c r="N105" i="3"/>
  <c r="K105" i="3"/>
  <c r="L105" i="3" s="1"/>
  <c r="F105" i="3"/>
  <c r="P105" i="3" s="1"/>
  <c r="D105" i="3"/>
  <c r="BG104" i="3"/>
  <c r="AY104" i="3"/>
  <c r="AS104" i="3"/>
  <c r="N104" i="3"/>
  <c r="K104" i="3"/>
  <c r="L104" i="3" s="1"/>
  <c r="D104" i="3"/>
  <c r="BG103" i="3"/>
  <c r="AY103" i="3"/>
  <c r="AS103" i="3"/>
  <c r="E103" i="3" s="1"/>
  <c r="N103" i="3"/>
  <c r="K103" i="3"/>
  <c r="L103" i="3" s="1"/>
  <c r="F103" i="3"/>
  <c r="P103" i="3" s="1"/>
  <c r="D103" i="3"/>
  <c r="BG102" i="3"/>
  <c r="AY102" i="3"/>
  <c r="AS102" i="3"/>
  <c r="E102" i="3" s="1"/>
  <c r="N102" i="3"/>
  <c r="K102" i="3"/>
  <c r="L102" i="3" s="1"/>
  <c r="D102" i="3"/>
  <c r="F102" i="3" s="1"/>
  <c r="BG101" i="3"/>
  <c r="D101" i="3" s="1"/>
  <c r="F101" i="3" s="1"/>
  <c r="AY101" i="3"/>
  <c r="AS101" i="3"/>
  <c r="E101" i="3" s="1"/>
  <c r="N101" i="3"/>
  <c r="K101" i="3"/>
  <c r="L101" i="3" s="1"/>
  <c r="BG100" i="3"/>
  <c r="AY100" i="3"/>
  <c r="AS100" i="3"/>
  <c r="N100" i="3"/>
  <c r="K100" i="3"/>
  <c r="L100" i="3" s="1"/>
  <c r="D100" i="3"/>
  <c r="BG98" i="3"/>
  <c r="BF98" i="3"/>
  <c r="BE98" i="3"/>
  <c r="BD98" i="3"/>
  <c r="BC98" i="3"/>
  <c r="BB98" i="3"/>
  <c r="BA98" i="3"/>
  <c r="AZ98" i="3"/>
  <c r="AX98" i="3"/>
  <c r="AW98" i="3"/>
  <c r="AV98" i="3"/>
  <c r="AU98" i="3"/>
  <c r="AT98" i="3"/>
  <c r="AI98" i="3"/>
  <c r="AH98" i="3"/>
  <c r="AG98" i="3"/>
  <c r="AF98" i="3"/>
  <c r="AE98" i="3"/>
  <c r="AD98" i="3"/>
  <c r="AC98" i="3"/>
  <c r="AB98" i="3"/>
  <c r="AA98" i="3"/>
  <c r="Z98" i="3"/>
  <c r="Y98" i="3"/>
  <c r="X98" i="3"/>
  <c r="W98" i="3"/>
  <c r="V98" i="3"/>
  <c r="U98" i="3"/>
  <c r="T98" i="3"/>
  <c r="S98" i="3"/>
  <c r="R98" i="3"/>
  <c r="M98" i="3"/>
  <c r="I98" i="3"/>
  <c r="H98" i="3"/>
  <c r="G98" i="3"/>
  <c r="C98" i="3"/>
  <c r="BG96" i="3"/>
  <c r="AY96" i="3"/>
  <c r="AS96" i="3"/>
  <c r="E96" i="3" s="1"/>
  <c r="E94" i="3" s="1"/>
  <c r="L96" i="3"/>
  <c r="L94" i="3" s="1"/>
  <c r="K94" i="3"/>
  <c r="D96" i="3"/>
  <c r="Q95" i="3"/>
  <c r="BG94" i="3"/>
  <c r="BF94" i="3"/>
  <c r="BE94" i="3"/>
  <c r="BD94" i="3"/>
  <c r="BC94" i="3"/>
  <c r="BB94" i="3"/>
  <c r="BA94" i="3"/>
  <c r="AZ94" i="3"/>
  <c r="AY94" i="3"/>
  <c r="AX94" i="3"/>
  <c r="AW94" i="3"/>
  <c r="AV94" i="3"/>
  <c r="AU94" i="3"/>
  <c r="AT94" i="3"/>
  <c r="AS94" i="3"/>
  <c r="AI94" i="3"/>
  <c r="AH94" i="3"/>
  <c r="AG94" i="3"/>
  <c r="AF94" i="3"/>
  <c r="AE94" i="3"/>
  <c r="AD94" i="3"/>
  <c r="AC94" i="3"/>
  <c r="AB94" i="3"/>
  <c r="AA94" i="3"/>
  <c r="Z94" i="3"/>
  <c r="Y94" i="3"/>
  <c r="X94" i="3"/>
  <c r="W94" i="3"/>
  <c r="V94" i="3"/>
  <c r="U94" i="3"/>
  <c r="T94" i="3"/>
  <c r="S94" i="3"/>
  <c r="R94" i="3"/>
  <c r="J94" i="3"/>
  <c r="I94" i="3"/>
  <c r="H94" i="3"/>
  <c r="G94" i="3"/>
  <c r="C94" i="3"/>
  <c r="BG92" i="3"/>
  <c r="AY92" i="3"/>
  <c r="AS92" i="3"/>
  <c r="N92" i="3"/>
  <c r="K92" i="3"/>
  <c r="L92" i="3" s="1"/>
  <c r="E92" i="3"/>
  <c r="D92" i="3"/>
  <c r="BG91" i="3"/>
  <c r="D91" i="3" s="1"/>
  <c r="F91" i="3" s="1"/>
  <c r="AY91" i="3"/>
  <c r="AS91" i="3"/>
  <c r="N91" i="3"/>
  <c r="K91" i="3"/>
  <c r="L91" i="3" s="1"/>
  <c r="E91" i="3"/>
  <c r="BG90" i="3"/>
  <c r="D90" i="3" s="1"/>
  <c r="F90" i="3" s="1"/>
  <c r="AY90" i="3"/>
  <c r="E90" i="3" s="1"/>
  <c r="AS90" i="3"/>
  <c r="N90" i="3"/>
  <c r="K90" i="3"/>
  <c r="L90" i="3" s="1"/>
  <c r="BG89" i="3"/>
  <c r="AY89" i="3"/>
  <c r="AS89" i="3"/>
  <c r="N89" i="3"/>
  <c r="K89" i="3"/>
  <c r="L89" i="3" s="1"/>
  <c r="E89" i="3"/>
  <c r="D89" i="3"/>
  <c r="BG88" i="3"/>
  <c r="D88" i="3" s="1"/>
  <c r="AY88" i="3"/>
  <c r="E88" i="3" s="1"/>
  <c r="AS88" i="3"/>
  <c r="N88" i="3"/>
  <c r="L88" i="3"/>
  <c r="K88" i="3"/>
  <c r="BG87" i="3"/>
  <c r="AY87" i="3"/>
  <c r="E87" i="3" s="1"/>
  <c r="AS87" i="3"/>
  <c r="N87" i="3"/>
  <c r="K87" i="3"/>
  <c r="L87" i="3" s="1"/>
  <c r="D87" i="3"/>
  <c r="BG86" i="3"/>
  <c r="AY86" i="3"/>
  <c r="AS86" i="3"/>
  <c r="N86" i="3"/>
  <c r="L86" i="3"/>
  <c r="K86" i="3"/>
  <c r="E86" i="3"/>
  <c r="D86" i="3"/>
  <c r="F86" i="3" s="1"/>
  <c r="BG85" i="3"/>
  <c r="D85" i="3" s="1"/>
  <c r="AY85" i="3"/>
  <c r="AS85" i="3"/>
  <c r="E85" i="3" s="1"/>
  <c r="N85" i="3"/>
  <c r="K85" i="3"/>
  <c r="L85" i="3" s="1"/>
  <c r="BG84" i="3"/>
  <c r="AY84" i="3"/>
  <c r="AS84" i="3"/>
  <c r="N84" i="3"/>
  <c r="K84" i="3"/>
  <c r="L84" i="3" s="1"/>
  <c r="E84" i="3"/>
  <c r="D84" i="3"/>
  <c r="BG83" i="3"/>
  <c r="AY83" i="3"/>
  <c r="AS83" i="3"/>
  <c r="N83" i="3"/>
  <c r="L83" i="3"/>
  <c r="K83" i="3"/>
  <c r="E83" i="3"/>
  <c r="D83" i="3"/>
  <c r="F83" i="3" s="1"/>
  <c r="BG82" i="3"/>
  <c r="D82" i="3" s="1"/>
  <c r="AY82" i="3"/>
  <c r="AS82" i="3"/>
  <c r="E82" i="3" s="1"/>
  <c r="N82" i="3"/>
  <c r="K82" i="3"/>
  <c r="L82" i="3" s="1"/>
  <c r="BG81" i="3"/>
  <c r="D81" i="3" s="1"/>
  <c r="AY81" i="3"/>
  <c r="AS81" i="3"/>
  <c r="N81" i="3"/>
  <c r="BG80" i="3"/>
  <c r="AY80" i="3"/>
  <c r="AS80" i="3"/>
  <c r="N80" i="3"/>
  <c r="Q80" i="3" s="1"/>
  <c r="K80" i="3"/>
  <c r="L80" i="3" s="1"/>
  <c r="E80" i="3"/>
  <c r="D80" i="3"/>
  <c r="F80" i="3" s="1"/>
  <c r="O80" i="3" s="1"/>
  <c r="BG79" i="3"/>
  <c r="AY79" i="3"/>
  <c r="AS79" i="3"/>
  <c r="N79" i="3"/>
  <c r="Q79" i="3" s="1"/>
  <c r="L79" i="3"/>
  <c r="K79" i="3"/>
  <c r="E79" i="3"/>
  <c r="D79" i="3"/>
  <c r="F79" i="3" s="1"/>
  <c r="BG78" i="3"/>
  <c r="D78" i="3" s="1"/>
  <c r="AY78" i="3"/>
  <c r="AS78" i="3"/>
  <c r="N78" i="3"/>
  <c r="K78" i="3"/>
  <c r="L78" i="3" s="1"/>
  <c r="BG77" i="3"/>
  <c r="D77" i="3" s="1"/>
  <c r="AY77" i="3"/>
  <c r="AS77" i="3"/>
  <c r="E77" i="3" s="1"/>
  <c r="N77" i="3"/>
  <c r="L77" i="3"/>
  <c r="K77" i="3"/>
  <c r="BG76" i="3"/>
  <c r="D76" i="3" s="1"/>
  <c r="AY76" i="3"/>
  <c r="AS76" i="3"/>
  <c r="N76" i="3"/>
  <c r="K76" i="3"/>
  <c r="L76" i="3" s="1"/>
  <c r="BG75" i="3"/>
  <c r="D75" i="3" s="1"/>
  <c r="AY75" i="3"/>
  <c r="AS75" i="3"/>
  <c r="E75" i="3" s="1"/>
  <c r="K75" i="3"/>
  <c r="L75" i="3" s="1"/>
  <c r="BG74" i="3"/>
  <c r="D74" i="3" s="1"/>
  <c r="AY74" i="3"/>
  <c r="AY71" i="3" s="1"/>
  <c r="AS74" i="3"/>
  <c r="N74" i="3"/>
  <c r="K74" i="3"/>
  <c r="L74" i="3" s="1"/>
  <c r="BG73" i="3"/>
  <c r="D73" i="3" s="1"/>
  <c r="AY73" i="3"/>
  <c r="AS73" i="3"/>
  <c r="J71" i="3"/>
  <c r="BF71" i="3"/>
  <c r="BE71" i="3"/>
  <c r="BD71" i="3"/>
  <c r="BC71" i="3"/>
  <c r="BB71" i="3"/>
  <c r="BA71" i="3"/>
  <c r="AZ71" i="3"/>
  <c r="AX71" i="3"/>
  <c r="AW71" i="3"/>
  <c r="AV71" i="3"/>
  <c r="AU71" i="3"/>
  <c r="AT71" i="3"/>
  <c r="AI71" i="3"/>
  <c r="AH71" i="3"/>
  <c r="AG71" i="3"/>
  <c r="AF71" i="3"/>
  <c r="AE71" i="3"/>
  <c r="AD71" i="3"/>
  <c r="AC71" i="3"/>
  <c r="AB71" i="3"/>
  <c r="AA71" i="3"/>
  <c r="Z71" i="3"/>
  <c r="Y71" i="3"/>
  <c r="X71" i="3"/>
  <c r="W71" i="3"/>
  <c r="V71" i="3"/>
  <c r="U71" i="3"/>
  <c r="T71" i="3"/>
  <c r="S71" i="3"/>
  <c r="R71" i="3"/>
  <c r="I71" i="3"/>
  <c r="G71" i="3"/>
  <c r="C71" i="3"/>
  <c r="AS70" i="3"/>
  <c r="BG69" i="3"/>
  <c r="D69" i="3" s="1"/>
  <c r="F69" i="3" s="1"/>
  <c r="AY69" i="3"/>
  <c r="AS69" i="3"/>
  <c r="E69" i="3" s="1"/>
  <c r="N69" i="3"/>
  <c r="K69" i="3"/>
  <c r="L69" i="3" s="1"/>
  <c r="BG68" i="3"/>
  <c r="AY68" i="3"/>
  <c r="AS68" i="3"/>
  <c r="N68" i="3"/>
  <c r="K68" i="3"/>
  <c r="L68" i="3" s="1"/>
  <c r="D68" i="3"/>
  <c r="AS67" i="3"/>
  <c r="D67" i="3"/>
  <c r="AS66" i="3"/>
  <c r="N66" i="3"/>
  <c r="Q66" i="3" s="1"/>
  <c r="K66" i="3"/>
  <c r="L66" i="3" s="1"/>
  <c r="E66" i="3"/>
  <c r="D66" i="3"/>
  <c r="F66" i="3" s="1"/>
  <c r="BG65" i="3"/>
  <c r="AY65" i="3"/>
  <c r="AS65" i="3"/>
  <c r="N65" i="3"/>
  <c r="K65" i="3"/>
  <c r="L65" i="3" s="1"/>
  <c r="E65" i="3"/>
  <c r="D65" i="3"/>
  <c r="F65" i="3" s="1"/>
  <c r="BG64" i="3"/>
  <c r="AY64" i="3"/>
  <c r="AS64" i="3"/>
  <c r="N64" i="3"/>
  <c r="Q64" i="3" s="1"/>
  <c r="K64" i="3"/>
  <c r="L64" i="3" s="1"/>
  <c r="E64" i="3"/>
  <c r="F64" i="3" s="1"/>
  <c r="D64" i="3"/>
  <c r="BG63" i="3"/>
  <c r="AY63" i="3"/>
  <c r="AS63" i="3"/>
  <c r="N63" i="3"/>
  <c r="K63" i="3"/>
  <c r="L63" i="3" s="1"/>
  <c r="E63" i="3"/>
  <c r="D63" i="3"/>
  <c r="F63" i="3" s="1"/>
  <c r="BG62" i="3"/>
  <c r="AY62" i="3"/>
  <c r="AS62" i="3"/>
  <c r="N62" i="3"/>
  <c r="K62" i="3"/>
  <c r="L62" i="3" s="1"/>
  <c r="E62" i="3"/>
  <c r="F62" i="3" s="1"/>
  <c r="D62" i="3"/>
  <c r="BG61" i="3"/>
  <c r="AY61" i="3"/>
  <c r="AS61" i="3"/>
  <c r="N61" i="3"/>
  <c r="K61" i="3"/>
  <c r="L61" i="3" s="1"/>
  <c r="E61" i="3"/>
  <c r="D61" i="3"/>
  <c r="F61" i="3" s="1"/>
  <c r="BG60" i="3"/>
  <c r="AY60" i="3"/>
  <c r="AS60" i="3"/>
  <c r="N60" i="3"/>
  <c r="Q60" i="3" s="1"/>
  <c r="K60" i="3"/>
  <c r="L60" i="3" s="1"/>
  <c r="E60" i="3"/>
  <c r="F60" i="3" s="1"/>
  <c r="D60" i="3"/>
  <c r="BG59" i="3"/>
  <c r="AY59" i="3"/>
  <c r="AS59" i="3"/>
  <c r="N59" i="3"/>
  <c r="K59" i="3"/>
  <c r="L59" i="3" s="1"/>
  <c r="E59" i="3"/>
  <c r="D59" i="3"/>
  <c r="F59" i="3" s="1"/>
  <c r="AS58" i="3"/>
  <c r="N58" i="3"/>
  <c r="F58" i="3"/>
  <c r="E58" i="3"/>
  <c r="D58" i="3"/>
  <c r="BG57" i="3"/>
  <c r="AY57" i="3"/>
  <c r="AS57" i="3"/>
  <c r="N57" i="3"/>
  <c r="K57" i="3"/>
  <c r="L57" i="3" s="1"/>
  <c r="E57" i="3"/>
  <c r="F57" i="3" s="1"/>
  <c r="D57" i="3"/>
  <c r="BG56" i="3"/>
  <c r="AY56" i="3"/>
  <c r="AS56" i="3"/>
  <c r="N56" i="3"/>
  <c r="K56" i="3"/>
  <c r="L56" i="3" s="1"/>
  <c r="E56" i="3"/>
  <c r="F56" i="3" s="1"/>
  <c r="D56" i="3"/>
  <c r="BG55" i="3"/>
  <c r="AY55" i="3"/>
  <c r="AS55" i="3"/>
  <c r="K55" i="3"/>
  <c r="L55" i="3" s="1"/>
  <c r="N55" i="3" s="1"/>
  <c r="E55" i="3"/>
  <c r="F55" i="3" s="1"/>
  <c r="D55" i="3"/>
  <c r="BG54" i="3"/>
  <c r="AY54" i="3"/>
  <c r="AS54" i="3"/>
  <c r="O54" i="3"/>
  <c r="N54" i="3"/>
  <c r="K54" i="3"/>
  <c r="L54" i="3" s="1"/>
  <c r="F54" i="3"/>
  <c r="P54" i="3" s="1"/>
  <c r="E54" i="3"/>
  <c r="D54" i="3"/>
  <c r="BG53" i="3"/>
  <c r="AY53" i="3"/>
  <c r="AS53" i="3"/>
  <c r="N53" i="3"/>
  <c r="K53" i="3"/>
  <c r="L53" i="3" s="1"/>
  <c r="O53" i="3" s="1"/>
  <c r="F53" i="3"/>
  <c r="P53" i="3" s="1"/>
  <c r="E53" i="3"/>
  <c r="D53" i="3"/>
  <c r="BG52" i="3"/>
  <c r="AY52" i="3"/>
  <c r="AS52" i="3"/>
  <c r="O52" i="3"/>
  <c r="N52" i="3"/>
  <c r="K52" i="3"/>
  <c r="L52" i="3" s="1"/>
  <c r="F52" i="3"/>
  <c r="P52" i="3" s="1"/>
  <c r="E52" i="3"/>
  <c r="D52" i="3"/>
  <c r="BG51" i="3"/>
  <c r="AY51" i="3"/>
  <c r="AS51" i="3"/>
  <c r="N51" i="3"/>
  <c r="K51" i="3"/>
  <c r="L51" i="3" s="1"/>
  <c r="E51" i="3"/>
  <c r="F51" i="3" s="1"/>
  <c r="D51" i="3"/>
  <c r="BG50" i="3"/>
  <c r="AY50" i="3"/>
  <c r="AS50" i="3"/>
  <c r="N50" i="3"/>
  <c r="K50" i="3"/>
  <c r="L50" i="3" s="1"/>
  <c r="F50" i="3"/>
  <c r="P50" i="3" s="1"/>
  <c r="E50" i="3"/>
  <c r="D50" i="3"/>
  <c r="BG49" i="3"/>
  <c r="AY49" i="3"/>
  <c r="AS49" i="3"/>
  <c r="N49" i="3"/>
  <c r="K49" i="3"/>
  <c r="L49" i="3" s="1"/>
  <c r="E49" i="3"/>
  <c r="F49" i="3" s="1"/>
  <c r="D49" i="3"/>
  <c r="BG48" i="3"/>
  <c r="AY48" i="3"/>
  <c r="AS48" i="3"/>
  <c r="N48" i="3"/>
  <c r="K48" i="3"/>
  <c r="L48" i="3" s="1"/>
  <c r="E48" i="3"/>
  <c r="F48" i="3" s="1"/>
  <c r="D48" i="3"/>
  <c r="BG47" i="3"/>
  <c r="AY47" i="3"/>
  <c r="AS47" i="3"/>
  <c r="N47" i="3"/>
  <c r="K47" i="3"/>
  <c r="L47" i="3" s="1"/>
  <c r="E47" i="3"/>
  <c r="F47" i="3" s="1"/>
  <c r="D47" i="3"/>
  <c r="BG46" i="3"/>
  <c r="AY46" i="3"/>
  <c r="AS46" i="3"/>
  <c r="N46" i="3"/>
  <c r="F46" i="3"/>
  <c r="P46" i="3" s="1"/>
  <c r="E46" i="3"/>
  <c r="D46" i="3"/>
  <c r="BG45" i="3"/>
  <c r="AS45" i="3"/>
  <c r="N45" i="3"/>
  <c r="K45" i="3"/>
  <c r="L45" i="3" s="1"/>
  <c r="E45" i="3"/>
  <c r="F45" i="3" s="1"/>
  <c r="D45" i="3"/>
  <c r="BG44" i="3"/>
  <c r="AY44" i="3"/>
  <c r="AS44" i="3"/>
  <c r="N44" i="3"/>
  <c r="K44" i="3"/>
  <c r="L44" i="3" s="1"/>
  <c r="E44" i="3"/>
  <c r="D44" i="3"/>
  <c r="F44" i="3" s="1"/>
  <c r="BG43" i="3"/>
  <c r="AY43" i="3"/>
  <c r="AS43" i="3"/>
  <c r="N43" i="3"/>
  <c r="Q43" i="3" s="1"/>
  <c r="K43" i="3"/>
  <c r="L43" i="3" s="1"/>
  <c r="E43" i="3"/>
  <c r="F43" i="3" s="1"/>
  <c r="D43" i="3"/>
  <c r="BG42" i="3"/>
  <c r="AY42" i="3"/>
  <c r="AS42" i="3"/>
  <c r="N42" i="3"/>
  <c r="K42" i="3"/>
  <c r="L42" i="3" s="1"/>
  <c r="E42" i="3"/>
  <c r="D42" i="3"/>
  <c r="F42" i="3" s="1"/>
  <c r="BG41" i="3"/>
  <c r="AY41" i="3"/>
  <c r="AS41" i="3"/>
  <c r="N41" i="3"/>
  <c r="K41" i="3"/>
  <c r="L41" i="3" s="1"/>
  <c r="E41" i="3"/>
  <c r="F41" i="3" s="1"/>
  <c r="D41" i="3"/>
  <c r="BG40" i="3"/>
  <c r="AY40" i="3"/>
  <c r="AS40" i="3"/>
  <c r="N40" i="3"/>
  <c r="K40" i="3"/>
  <c r="L40" i="3" s="1"/>
  <c r="E40" i="3"/>
  <c r="D40" i="3"/>
  <c r="F40" i="3" s="1"/>
  <c r="BG39" i="3"/>
  <c r="AY39" i="3"/>
  <c r="AS39" i="3"/>
  <c r="N39" i="3"/>
  <c r="Q39" i="3" s="1"/>
  <c r="K39" i="3"/>
  <c r="L39" i="3" s="1"/>
  <c r="F39" i="3"/>
  <c r="P39" i="3" s="1"/>
  <c r="E39" i="3"/>
  <c r="D39" i="3"/>
  <c r="BG38" i="3"/>
  <c r="AY38" i="3"/>
  <c r="AS38" i="3"/>
  <c r="N38" i="3"/>
  <c r="Q38" i="3" s="1"/>
  <c r="K38" i="3"/>
  <c r="L38" i="3" s="1"/>
  <c r="E38" i="3"/>
  <c r="F38" i="3" s="1"/>
  <c r="D38" i="3"/>
  <c r="BG37" i="3"/>
  <c r="AY37" i="3"/>
  <c r="AS37" i="3"/>
  <c r="N37" i="3"/>
  <c r="K37" i="3"/>
  <c r="L37" i="3" s="1"/>
  <c r="E37" i="3"/>
  <c r="D37" i="3"/>
  <c r="F37" i="3" s="1"/>
  <c r="BG36" i="3"/>
  <c r="AY36" i="3"/>
  <c r="AS36" i="3"/>
  <c r="N36" i="3"/>
  <c r="Q36" i="3" s="1"/>
  <c r="K36" i="3"/>
  <c r="L36" i="3" s="1"/>
  <c r="E36" i="3"/>
  <c r="F36" i="3" s="1"/>
  <c r="D36" i="3"/>
  <c r="BG35" i="3"/>
  <c r="AY35" i="3"/>
  <c r="AS35" i="3"/>
  <c r="N35" i="3"/>
  <c r="K35" i="3"/>
  <c r="L35" i="3" s="1"/>
  <c r="E35" i="3"/>
  <c r="D35" i="3"/>
  <c r="F35" i="3" s="1"/>
  <c r="BG34" i="3"/>
  <c r="AY34" i="3"/>
  <c r="AS34" i="3"/>
  <c r="N34" i="3"/>
  <c r="K34" i="3"/>
  <c r="L34" i="3" s="1"/>
  <c r="E34" i="3"/>
  <c r="D34" i="3"/>
  <c r="F34" i="3" s="1"/>
  <c r="BG33" i="3"/>
  <c r="AY33" i="3"/>
  <c r="AS33" i="3"/>
  <c r="N33" i="3"/>
  <c r="Q33" i="3" s="1"/>
  <c r="K33" i="3"/>
  <c r="L33" i="3" s="1"/>
  <c r="E33" i="3"/>
  <c r="D33" i="3"/>
  <c r="F33" i="3" s="1"/>
  <c r="N32" i="3"/>
  <c r="L32" i="3"/>
  <c r="E32" i="3"/>
  <c r="D32" i="3"/>
  <c r="F32" i="3" s="1"/>
  <c r="O32" i="3" s="1"/>
  <c r="BG31" i="3"/>
  <c r="AY31" i="3"/>
  <c r="E31" i="3" s="1"/>
  <c r="AS31" i="3"/>
  <c r="K31" i="3"/>
  <c r="L31" i="3" s="1"/>
  <c r="D31" i="3"/>
  <c r="F31" i="3" s="1"/>
  <c r="BG30" i="3"/>
  <c r="BG28" i="3" s="1"/>
  <c r="AY30" i="3"/>
  <c r="AS30" i="3"/>
  <c r="N30" i="3"/>
  <c r="K30" i="3"/>
  <c r="L30" i="3" s="1"/>
  <c r="D30" i="3"/>
  <c r="BF28" i="3"/>
  <c r="BE28" i="3"/>
  <c r="BD28" i="3"/>
  <c r="BC28" i="3"/>
  <c r="BB28" i="3"/>
  <c r="BA28" i="3"/>
  <c r="AZ28" i="3"/>
  <c r="AX28" i="3"/>
  <c r="AW28" i="3"/>
  <c r="AV28" i="3"/>
  <c r="AU28" i="3"/>
  <c r="AT28" i="3"/>
  <c r="AK28" i="3"/>
  <c r="AJ28" i="3"/>
  <c r="AJ133" i="3" s="1"/>
  <c r="AI28" i="3"/>
  <c r="AH28" i="3"/>
  <c r="AG28" i="3"/>
  <c r="AF28" i="3"/>
  <c r="AE28" i="3"/>
  <c r="AD28" i="3"/>
  <c r="AC28" i="3"/>
  <c r="AB28" i="3"/>
  <c r="AA28" i="3"/>
  <c r="Z28" i="3"/>
  <c r="Y28" i="3"/>
  <c r="X28" i="3"/>
  <c r="W28" i="3"/>
  <c r="V28" i="3"/>
  <c r="U28" i="3"/>
  <c r="T28" i="3"/>
  <c r="S28" i="3"/>
  <c r="R28" i="3"/>
  <c r="J28" i="3"/>
  <c r="I28" i="3"/>
  <c r="G28" i="3"/>
  <c r="C28" i="3"/>
  <c r="F26" i="3"/>
  <c r="E26" i="3"/>
  <c r="BG25" i="3"/>
  <c r="AY25" i="3"/>
  <c r="AS25" i="3"/>
  <c r="P25" i="3"/>
  <c r="N25" i="3"/>
  <c r="K25" i="3"/>
  <c r="L25" i="3" s="1"/>
  <c r="E25" i="3"/>
  <c r="F25" i="3" s="1"/>
  <c r="D25" i="3"/>
  <c r="BG24" i="3"/>
  <c r="AY24" i="3"/>
  <c r="AS24" i="3"/>
  <c r="O24" i="3"/>
  <c r="N24" i="3"/>
  <c r="K24" i="3"/>
  <c r="L24" i="3" s="1"/>
  <c r="E24" i="3"/>
  <c r="F24" i="3" s="1"/>
  <c r="D24" i="3"/>
  <c r="BG23" i="3"/>
  <c r="AY23" i="3"/>
  <c r="AS23" i="3"/>
  <c r="E23" i="3" s="1"/>
  <c r="F23" i="3" s="1"/>
  <c r="N23" i="3"/>
  <c r="K23" i="3"/>
  <c r="L23" i="3" s="1"/>
  <c r="D23" i="3"/>
  <c r="BG22" i="3"/>
  <c r="AY22" i="3"/>
  <c r="AS22" i="3"/>
  <c r="N22" i="3"/>
  <c r="K22" i="3"/>
  <c r="L22" i="3" s="1"/>
  <c r="E22" i="3"/>
  <c r="F22" i="3" s="1"/>
  <c r="D22" i="3"/>
  <c r="BG21" i="3"/>
  <c r="AY21" i="3"/>
  <c r="AS21" i="3"/>
  <c r="N21" i="3"/>
  <c r="K21" i="3"/>
  <c r="L21" i="3" s="1"/>
  <c r="E21" i="3"/>
  <c r="D21" i="3"/>
  <c r="F21" i="3" s="1"/>
  <c r="BG20" i="3"/>
  <c r="AY20" i="3"/>
  <c r="E20" i="3" s="1"/>
  <c r="AS20" i="3"/>
  <c r="N20" i="3"/>
  <c r="K20" i="3"/>
  <c r="L20" i="3" s="1"/>
  <c r="D20" i="3"/>
  <c r="BG19" i="3"/>
  <c r="AY19" i="3"/>
  <c r="AS19" i="3"/>
  <c r="E19" i="3" s="1"/>
  <c r="N19" i="3"/>
  <c r="K19" i="3"/>
  <c r="L19" i="3" s="1"/>
  <c r="D19" i="3"/>
  <c r="BG18" i="3"/>
  <c r="AY18" i="3"/>
  <c r="AY10" i="3" s="1"/>
  <c r="AS18" i="3"/>
  <c r="E18" i="3" s="1"/>
  <c r="N18" i="3"/>
  <c r="K18" i="3"/>
  <c r="L18" i="3" s="1"/>
  <c r="D18" i="3"/>
  <c r="BG17" i="3"/>
  <c r="AY17" i="3"/>
  <c r="AS17" i="3"/>
  <c r="E17" i="3" s="1"/>
  <c r="N17" i="3"/>
  <c r="K17" i="3"/>
  <c r="L17" i="3" s="1"/>
  <c r="D17" i="3"/>
  <c r="BG16" i="3"/>
  <c r="D16" i="3" s="1"/>
  <c r="F16" i="3" s="1"/>
  <c r="O16" i="3" s="1"/>
  <c r="AY16" i="3"/>
  <c r="AS16" i="3"/>
  <c r="E16" i="3" s="1"/>
  <c r="N16" i="3"/>
  <c r="K16" i="3"/>
  <c r="L16" i="3" s="1"/>
  <c r="BG15" i="3"/>
  <c r="D15" i="3" s="1"/>
  <c r="F15" i="3" s="1"/>
  <c r="O15" i="3" s="1"/>
  <c r="AY15" i="3"/>
  <c r="AS15" i="3"/>
  <c r="E15" i="3" s="1"/>
  <c r="N15" i="3"/>
  <c r="K15" i="3"/>
  <c r="L15" i="3" s="1"/>
  <c r="BG14" i="3"/>
  <c r="D14" i="3" s="1"/>
  <c r="F14" i="3" s="1"/>
  <c r="O14" i="3" s="1"/>
  <c r="AY14" i="3"/>
  <c r="AS14" i="3"/>
  <c r="E14" i="3" s="1"/>
  <c r="N14" i="3"/>
  <c r="K14" i="3"/>
  <c r="L14" i="3" s="1"/>
  <c r="BG13" i="3"/>
  <c r="D13" i="3" s="1"/>
  <c r="F13" i="3" s="1"/>
  <c r="O13" i="3" s="1"/>
  <c r="AY13" i="3"/>
  <c r="AS13" i="3"/>
  <c r="E13" i="3" s="1"/>
  <c r="N13" i="3"/>
  <c r="K13" i="3"/>
  <c r="L13" i="3" s="1"/>
  <c r="BG12" i="3"/>
  <c r="BG10" i="3" s="1"/>
  <c r="AY12" i="3"/>
  <c r="AS12" i="3"/>
  <c r="N12" i="3"/>
  <c r="BF10" i="3"/>
  <c r="BE10" i="3"/>
  <c r="BD10" i="3"/>
  <c r="BC10" i="3"/>
  <c r="BB10" i="3"/>
  <c r="BA10" i="3"/>
  <c r="AZ10" i="3"/>
  <c r="AX10" i="3"/>
  <c r="AW10" i="3"/>
  <c r="AV10" i="3"/>
  <c r="AU10" i="3"/>
  <c r="AU133" i="3" s="1"/>
  <c r="AT10" i="3"/>
  <c r="AR10" i="3"/>
  <c r="AR133" i="3" s="1"/>
  <c r="AQ10" i="3"/>
  <c r="AQ133" i="3" s="1"/>
  <c r="AP10" i="3"/>
  <c r="AP133" i="3" s="1"/>
  <c r="AO10" i="3"/>
  <c r="AO133" i="3" s="1"/>
  <c r="AN10" i="3"/>
  <c r="AN133" i="3" s="1"/>
  <c r="AM10" i="3"/>
  <c r="AM133" i="3" s="1"/>
  <c r="AL10" i="3"/>
  <c r="AL133" i="3" s="1"/>
  <c r="AK10" i="3"/>
  <c r="AJ10" i="3"/>
  <c r="AI10" i="3"/>
  <c r="AH10" i="3"/>
  <c r="AG10" i="3"/>
  <c r="AF10" i="3"/>
  <c r="AE10" i="3"/>
  <c r="AE133" i="3" s="1"/>
  <c r="AD10" i="3"/>
  <c r="AD133" i="3" s="1"/>
  <c r="AC10" i="3"/>
  <c r="AB10" i="3"/>
  <c r="AA10" i="3"/>
  <c r="Z10" i="3"/>
  <c r="Y10" i="3"/>
  <c r="X10" i="3"/>
  <c r="W10" i="3"/>
  <c r="V10" i="3"/>
  <c r="U10" i="3"/>
  <c r="T10" i="3"/>
  <c r="S10" i="3"/>
  <c r="R10" i="3"/>
  <c r="I10" i="3"/>
  <c r="G10" i="3"/>
  <c r="C10" i="3"/>
  <c r="O2" i="3"/>
  <c r="Q23" i="5" l="1"/>
  <c r="Q24" i="5"/>
  <c r="Q25" i="5"/>
  <c r="Q39" i="5"/>
  <c r="Q40" i="5"/>
  <c r="Q41" i="5"/>
  <c r="Q49" i="5"/>
  <c r="Q50" i="5"/>
  <c r="Q59" i="5"/>
  <c r="Q62" i="5"/>
  <c r="Q64" i="5"/>
  <c r="Q68" i="5"/>
  <c r="Q76" i="5"/>
  <c r="Q78" i="5"/>
  <c r="Q104" i="5"/>
  <c r="Q108" i="5"/>
  <c r="I112" i="5"/>
  <c r="Q118" i="5"/>
  <c r="Q119" i="5"/>
  <c r="Q123" i="5"/>
  <c r="N10" i="6"/>
  <c r="F15" i="6"/>
  <c r="E10" i="6"/>
  <c r="F14" i="6"/>
  <c r="P59" i="6"/>
  <c r="O59" i="6"/>
  <c r="F13" i="6"/>
  <c r="Q60" i="6"/>
  <c r="P60" i="6"/>
  <c r="O60" i="6"/>
  <c r="Q14" i="6"/>
  <c r="P17" i="6"/>
  <c r="O17" i="6"/>
  <c r="P68" i="6"/>
  <c r="O68" i="6"/>
  <c r="O65" i="6"/>
  <c r="P65" i="6"/>
  <c r="F12" i="6"/>
  <c r="D10" i="6"/>
  <c r="Q17" i="6"/>
  <c r="Q18" i="6"/>
  <c r="Q16" i="6"/>
  <c r="P18" i="6"/>
  <c r="O18" i="6"/>
  <c r="Q13" i="6"/>
  <c r="F16" i="6"/>
  <c r="L12" i="6"/>
  <c r="L10" i="6" s="1"/>
  <c r="K10" i="6"/>
  <c r="Q15" i="6"/>
  <c r="N61" i="6"/>
  <c r="Q61" i="6" s="1"/>
  <c r="O61" i="6"/>
  <c r="Q62" i="6"/>
  <c r="P62" i="6"/>
  <c r="O62" i="6"/>
  <c r="O33" i="6"/>
  <c r="E31" i="6"/>
  <c r="E28" i="6" s="1"/>
  <c r="AY28" i="6"/>
  <c r="AY133" i="6" s="1"/>
  <c r="P36" i="6"/>
  <c r="O36" i="6"/>
  <c r="P42" i="6"/>
  <c r="O42" i="6"/>
  <c r="Q48" i="6"/>
  <c r="Q50" i="6"/>
  <c r="Q53" i="6"/>
  <c r="Q56" i="6"/>
  <c r="N58" i="6"/>
  <c r="Q58" i="6" s="1"/>
  <c r="P80" i="6"/>
  <c r="O80" i="6"/>
  <c r="Q120" i="6"/>
  <c r="F19" i="6"/>
  <c r="P32" i="6"/>
  <c r="O32" i="6"/>
  <c r="P39" i="6"/>
  <c r="O39" i="6"/>
  <c r="P45" i="6"/>
  <c r="O45" i="6"/>
  <c r="P69" i="6"/>
  <c r="O69" i="6"/>
  <c r="F81" i="6"/>
  <c r="P88" i="6"/>
  <c r="O88" i="6"/>
  <c r="W133" i="6"/>
  <c r="AE133" i="6"/>
  <c r="AU133" i="6"/>
  <c r="M10" i="6"/>
  <c r="AS10" i="6"/>
  <c r="F20" i="6"/>
  <c r="F22" i="6"/>
  <c r="F24" i="6"/>
  <c r="H28" i="6"/>
  <c r="F30" i="6"/>
  <c r="F34" i="6"/>
  <c r="F74" i="6"/>
  <c r="N77" i="6"/>
  <c r="Q84" i="6"/>
  <c r="P89" i="6"/>
  <c r="O89" i="6"/>
  <c r="P103" i="6"/>
  <c r="O103" i="6"/>
  <c r="Q106" i="6"/>
  <c r="D115" i="6"/>
  <c r="F115" i="6" s="1"/>
  <c r="BG112" i="6"/>
  <c r="F37" i="6"/>
  <c r="P43" i="6"/>
  <c r="O43" i="6"/>
  <c r="P46" i="6"/>
  <c r="O46" i="6"/>
  <c r="Q64" i="6"/>
  <c r="P64" i="6"/>
  <c r="P75" i="6"/>
  <c r="O75" i="6"/>
  <c r="F82" i="6"/>
  <c r="N85" i="6"/>
  <c r="Q91" i="6"/>
  <c r="Y133" i="6"/>
  <c r="AG133" i="6"/>
  <c r="AO133" i="6"/>
  <c r="AW133" i="6"/>
  <c r="BE133" i="6"/>
  <c r="AS28" i="6"/>
  <c r="P40" i="6"/>
  <c r="O40" i="6"/>
  <c r="F47" i="6"/>
  <c r="Q47" i="6" s="1"/>
  <c r="F48" i="6"/>
  <c r="F49" i="6"/>
  <c r="F50" i="6"/>
  <c r="F51" i="6"/>
  <c r="F52" i="6"/>
  <c r="F53" i="6"/>
  <c r="F54" i="6"/>
  <c r="Q54" i="6" s="1"/>
  <c r="F55" i="6"/>
  <c r="F56" i="6"/>
  <c r="F57" i="6"/>
  <c r="F58" i="6"/>
  <c r="D71" i="6"/>
  <c r="P76" i="6"/>
  <c r="O76" i="6"/>
  <c r="Q79" i="6"/>
  <c r="P83" i="6"/>
  <c r="O83" i="6"/>
  <c r="P121" i="6"/>
  <c r="Q121" i="6"/>
  <c r="H10" i="6"/>
  <c r="BC133" i="6"/>
  <c r="K30" i="6"/>
  <c r="K31" i="6"/>
  <c r="L31" i="6" s="1"/>
  <c r="I28" i="6"/>
  <c r="Q33" i="6"/>
  <c r="F35" i="6"/>
  <c r="K48" i="6"/>
  <c r="L48" i="6" s="1"/>
  <c r="K51" i="6"/>
  <c r="L51" i="6" s="1"/>
  <c r="N51" i="6" s="1"/>
  <c r="K55" i="6"/>
  <c r="L55" i="6" s="1"/>
  <c r="N55" i="6" s="1"/>
  <c r="Q55" i="6" s="1"/>
  <c r="K56" i="6"/>
  <c r="L56" i="6" s="1"/>
  <c r="K57" i="6"/>
  <c r="L57" i="6" s="1"/>
  <c r="K58" i="6"/>
  <c r="L58" i="6" s="1"/>
  <c r="Q66" i="6"/>
  <c r="Q67" i="6"/>
  <c r="Q68" i="6"/>
  <c r="Q80" i="6"/>
  <c r="P84" i="6"/>
  <c r="O84" i="6"/>
  <c r="P90" i="6"/>
  <c r="O90" i="6"/>
  <c r="F21" i="6"/>
  <c r="F23" i="6"/>
  <c r="F25" i="6"/>
  <c r="D31" i="6"/>
  <c r="BG28" i="6"/>
  <c r="P33" i="6"/>
  <c r="F38" i="6"/>
  <c r="Q38" i="6" s="1"/>
  <c r="P41" i="6"/>
  <c r="O41" i="6"/>
  <c r="P44" i="6"/>
  <c r="O44" i="6"/>
  <c r="Q45" i="6"/>
  <c r="K54" i="6"/>
  <c r="L54" i="6" s="1"/>
  <c r="Q88" i="6"/>
  <c r="P91" i="6"/>
  <c r="O91" i="6"/>
  <c r="Q122" i="6"/>
  <c r="T133" i="6"/>
  <c r="AB133" i="6"/>
  <c r="AJ133" i="6"/>
  <c r="AR133" i="6"/>
  <c r="AZ133" i="6"/>
  <c r="F26" i="6"/>
  <c r="M28" i="6"/>
  <c r="Q34" i="6"/>
  <c r="Q59" i="6"/>
  <c r="O63" i="6"/>
  <c r="P66" i="6"/>
  <c r="O66" i="6"/>
  <c r="E73" i="6"/>
  <c r="E71" i="6" s="1"/>
  <c r="AS71" i="6"/>
  <c r="P92" i="6"/>
  <c r="O92" i="6"/>
  <c r="F100" i="6"/>
  <c r="D98" i="6"/>
  <c r="Q103" i="6"/>
  <c r="P108" i="6"/>
  <c r="O108" i="6"/>
  <c r="L114" i="6"/>
  <c r="G133" i="6"/>
  <c r="N94" i="6"/>
  <c r="L98" i="6"/>
  <c r="F104" i="6"/>
  <c r="D112" i="6"/>
  <c r="P116" i="6"/>
  <c r="O116" i="6"/>
  <c r="U133" i="6"/>
  <c r="AC133" i="6"/>
  <c r="AK133" i="6"/>
  <c r="AS133" i="6"/>
  <c r="BA133" i="6"/>
  <c r="K131" i="6"/>
  <c r="H129" i="6"/>
  <c r="H133" i="6" s="1"/>
  <c r="Q74" i="6"/>
  <c r="F79" i="6"/>
  <c r="F87" i="6"/>
  <c r="Q87" i="6" s="1"/>
  <c r="Q100" i="6"/>
  <c r="F105" i="6"/>
  <c r="Q108" i="6"/>
  <c r="F118" i="6"/>
  <c r="V133" i="6"/>
  <c r="AD133" i="6"/>
  <c r="AL133" i="6"/>
  <c r="AT133" i="6"/>
  <c r="BB133" i="6"/>
  <c r="E98" i="6"/>
  <c r="F106" i="6"/>
  <c r="Q109" i="6"/>
  <c r="K118" i="6"/>
  <c r="L118" i="6" s="1"/>
  <c r="F119" i="6"/>
  <c r="F122" i="6"/>
  <c r="J133" i="6"/>
  <c r="K73" i="6"/>
  <c r="J71" i="6"/>
  <c r="F77" i="6"/>
  <c r="F85" i="6"/>
  <c r="F96" i="6"/>
  <c r="BG98" i="6"/>
  <c r="F107" i="6"/>
  <c r="Q107" i="6" s="1"/>
  <c r="Q110" i="6"/>
  <c r="I112" i="6"/>
  <c r="I133" i="6" s="1"/>
  <c r="K119" i="6"/>
  <c r="L119" i="6" s="1"/>
  <c r="N119" i="6" s="1"/>
  <c r="F120" i="6"/>
  <c r="P123" i="6"/>
  <c r="O123" i="6"/>
  <c r="X133" i="6"/>
  <c r="AF133" i="6"/>
  <c r="AN133" i="6"/>
  <c r="AV133" i="6"/>
  <c r="BD133" i="6"/>
  <c r="N65" i="6"/>
  <c r="Q65" i="6" s="1"/>
  <c r="F67" i="6"/>
  <c r="F101" i="6"/>
  <c r="Q101" i="6" s="1"/>
  <c r="N104" i="6"/>
  <c r="Q104" i="6" s="1"/>
  <c r="F109" i="6"/>
  <c r="Q115" i="6"/>
  <c r="Q117" i="6"/>
  <c r="K121" i="6"/>
  <c r="L121" i="6" s="1"/>
  <c r="O121" i="6" s="1"/>
  <c r="R133" i="6"/>
  <c r="Z133" i="6"/>
  <c r="AH133" i="6"/>
  <c r="AP133" i="6"/>
  <c r="AX133" i="6"/>
  <c r="BF133" i="6"/>
  <c r="F131" i="6"/>
  <c r="E129" i="6"/>
  <c r="F78" i="6"/>
  <c r="Q81" i="6"/>
  <c r="F86" i="6"/>
  <c r="Q86" i="6" s="1"/>
  <c r="Q89" i="6"/>
  <c r="F102" i="6"/>
  <c r="Q102" i="6" s="1"/>
  <c r="P110" i="6"/>
  <c r="O110" i="6"/>
  <c r="E114" i="6"/>
  <c r="E112" i="6" s="1"/>
  <c r="P117" i="6"/>
  <c r="C133" i="6"/>
  <c r="S133" i="6"/>
  <c r="AA133" i="6"/>
  <c r="AI133" i="6"/>
  <c r="AQ133" i="6"/>
  <c r="BG133" i="6"/>
  <c r="P127" i="6"/>
  <c r="P125" i="6" s="1"/>
  <c r="AS94" i="6"/>
  <c r="AS98" i="6"/>
  <c r="Q127" i="6"/>
  <c r="Q125" i="6" s="1"/>
  <c r="M112" i="6"/>
  <c r="M133" i="6" s="1"/>
  <c r="AS112" i="6"/>
  <c r="Q34" i="5"/>
  <c r="P39" i="5"/>
  <c r="O39" i="5"/>
  <c r="Q42" i="5"/>
  <c r="P63" i="5"/>
  <c r="O63" i="5"/>
  <c r="Q21" i="5"/>
  <c r="L30" i="5"/>
  <c r="Q30" i="5" s="1"/>
  <c r="P65" i="5"/>
  <c r="O65" i="5"/>
  <c r="P38" i="5"/>
  <c r="O38" i="5"/>
  <c r="F12" i="5"/>
  <c r="D10" i="5"/>
  <c r="F13" i="5"/>
  <c r="Q13" i="5" s="1"/>
  <c r="F14" i="5"/>
  <c r="F15" i="5"/>
  <c r="F16" i="5"/>
  <c r="F17" i="5"/>
  <c r="F18" i="5"/>
  <c r="F19" i="5"/>
  <c r="F20" i="5"/>
  <c r="F21" i="5"/>
  <c r="F22" i="5"/>
  <c r="P23" i="5"/>
  <c r="O23" i="5"/>
  <c r="P24" i="5"/>
  <c r="O24" i="5"/>
  <c r="P25" i="5"/>
  <c r="O25" i="5"/>
  <c r="Q31" i="5"/>
  <c r="Q35" i="5"/>
  <c r="P40" i="5"/>
  <c r="O40" i="5"/>
  <c r="Q43" i="5"/>
  <c r="Q47" i="5"/>
  <c r="Q48" i="5"/>
  <c r="P26" i="5"/>
  <c r="O26" i="5"/>
  <c r="Q36" i="5"/>
  <c r="P41" i="5"/>
  <c r="O41" i="5"/>
  <c r="Q44" i="5"/>
  <c r="E28" i="5"/>
  <c r="F46" i="5"/>
  <c r="P47" i="5"/>
  <c r="O47" i="5"/>
  <c r="O48" i="5"/>
  <c r="P48" i="5"/>
  <c r="P54" i="5"/>
  <c r="O54" i="5"/>
  <c r="J133" i="5"/>
  <c r="Q12" i="5"/>
  <c r="Q14" i="5"/>
  <c r="Q16" i="5"/>
  <c r="Q22" i="5"/>
  <c r="P37" i="5"/>
  <c r="O37" i="5"/>
  <c r="P45" i="5"/>
  <c r="O45" i="5"/>
  <c r="Q105" i="5"/>
  <c r="P122" i="5"/>
  <c r="O122" i="5"/>
  <c r="D28" i="5"/>
  <c r="P33" i="5"/>
  <c r="P34" i="5"/>
  <c r="O34" i="5"/>
  <c r="Q37" i="5"/>
  <c r="P42" i="5"/>
  <c r="O42" i="5"/>
  <c r="Q45" i="5"/>
  <c r="P49" i="5"/>
  <c r="O49" i="5"/>
  <c r="P31" i="5"/>
  <c r="O31" i="5"/>
  <c r="P35" i="5"/>
  <c r="O35" i="5"/>
  <c r="Q38" i="5"/>
  <c r="P43" i="5"/>
  <c r="O43" i="5"/>
  <c r="P55" i="5"/>
  <c r="O55" i="5"/>
  <c r="Q83" i="5"/>
  <c r="O32" i="5"/>
  <c r="P32" i="5"/>
  <c r="Q32" i="5"/>
  <c r="P36" i="5"/>
  <c r="O36" i="5"/>
  <c r="P44" i="5"/>
  <c r="O44" i="5"/>
  <c r="P61" i="5"/>
  <c r="O61" i="5"/>
  <c r="K10" i="5"/>
  <c r="K33" i="5"/>
  <c r="Q54" i="5"/>
  <c r="P68" i="5"/>
  <c r="O68" i="5"/>
  <c r="L101" i="5"/>
  <c r="L98" i="5" s="1"/>
  <c r="K98" i="5"/>
  <c r="P102" i="5"/>
  <c r="O102" i="5"/>
  <c r="P106" i="5"/>
  <c r="O106" i="5"/>
  <c r="P110" i="5"/>
  <c r="O110" i="5"/>
  <c r="AS112" i="5"/>
  <c r="E120" i="5"/>
  <c r="E112" i="5" s="1"/>
  <c r="Q121" i="5"/>
  <c r="Q122" i="5"/>
  <c r="G127" i="5"/>
  <c r="G125" i="5" s="1"/>
  <c r="F125" i="5"/>
  <c r="AB133" i="5"/>
  <c r="AU133" i="5"/>
  <c r="P52" i="5"/>
  <c r="O52" i="5"/>
  <c r="O118" i="5"/>
  <c r="N26" i="5"/>
  <c r="F30" i="5"/>
  <c r="F53" i="5"/>
  <c r="Q57" i="5"/>
  <c r="O62" i="5"/>
  <c r="Q69" i="5"/>
  <c r="F73" i="5"/>
  <c r="F71" i="5" s="1"/>
  <c r="E71" i="5"/>
  <c r="K75" i="5"/>
  <c r="L75" i="5" s="1"/>
  <c r="F88" i="5"/>
  <c r="M98" i="5"/>
  <c r="N98" i="5" s="1"/>
  <c r="P115" i="5"/>
  <c r="O115" i="5"/>
  <c r="P117" i="5"/>
  <c r="O117" i="5"/>
  <c r="C133" i="5"/>
  <c r="U133" i="5"/>
  <c r="AC133" i="5"/>
  <c r="AV133" i="5"/>
  <c r="AS10" i="5"/>
  <c r="H28" i="5"/>
  <c r="P57" i="5"/>
  <c r="O57" i="5"/>
  <c r="Q60" i="5"/>
  <c r="K73" i="5"/>
  <c r="K82" i="5"/>
  <c r="L82" i="5" s="1"/>
  <c r="K85" i="5"/>
  <c r="L85" i="5" s="1"/>
  <c r="Q84" i="5" s="1"/>
  <c r="K88" i="5"/>
  <c r="L88" i="5" s="1"/>
  <c r="Q87" i="5" s="1"/>
  <c r="P90" i="5"/>
  <c r="K92" i="5"/>
  <c r="L92" i="5" s="1"/>
  <c r="Q91" i="5" s="1"/>
  <c r="D98" i="5"/>
  <c r="F103" i="5"/>
  <c r="F107" i="5"/>
  <c r="Q107" i="5" s="1"/>
  <c r="Q97" i="5" s="1"/>
  <c r="O119" i="5"/>
  <c r="F120" i="5"/>
  <c r="V133" i="5"/>
  <c r="AE133" i="5"/>
  <c r="AW133" i="5"/>
  <c r="P56" i="5"/>
  <c r="O56" i="5"/>
  <c r="O74" i="5"/>
  <c r="Q120" i="5"/>
  <c r="BG133" i="5"/>
  <c r="AS28" i="5"/>
  <c r="P50" i="5"/>
  <c r="O50" i="5"/>
  <c r="Q51" i="5"/>
  <c r="Q55" i="5"/>
  <c r="Q63" i="5"/>
  <c r="Q65" i="5"/>
  <c r="P69" i="5"/>
  <c r="O69" i="5"/>
  <c r="H71" i="5"/>
  <c r="I71" i="5"/>
  <c r="I133" i="5" s="1"/>
  <c r="Q74" i="5"/>
  <c r="P81" i="5"/>
  <c r="P84" i="5"/>
  <c r="Q90" i="5"/>
  <c r="Q100" i="5"/>
  <c r="D112" i="5"/>
  <c r="H112" i="5"/>
  <c r="K116" i="5"/>
  <c r="L116" i="5" s="1"/>
  <c r="O116" i="5" s="1"/>
  <c r="P118" i="5"/>
  <c r="P121" i="5"/>
  <c r="O121" i="5"/>
  <c r="E133" i="5"/>
  <c r="W133" i="5"/>
  <c r="AF133" i="5"/>
  <c r="AX133" i="5"/>
  <c r="AY129" i="5"/>
  <c r="AY133" i="5" s="1"/>
  <c r="D131" i="5"/>
  <c r="P114" i="5"/>
  <c r="O73" i="5"/>
  <c r="K76" i="5"/>
  <c r="L76" i="5" s="1"/>
  <c r="Q75" i="5" s="1"/>
  <c r="K78" i="5"/>
  <c r="L78" i="5" s="1"/>
  <c r="O77" i="5" s="1"/>
  <c r="K80" i="5"/>
  <c r="L80" i="5" s="1"/>
  <c r="Q79" i="5" s="1"/>
  <c r="P91" i="5"/>
  <c r="P104" i="5"/>
  <c r="O104" i="5"/>
  <c r="P108" i="5"/>
  <c r="O108" i="5"/>
  <c r="L114" i="5"/>
  <c r="O114" i="5" s="1"/>
  <c r="P123" i="5"/>
  <c r="O123" i="5"/>
  <c r="G133" i="5"/>
  <c r="X133" i="5"/>
  <c r="AG133" i="5"/>
  <c r="Q115" i="5"/>
  <c r="P51" i="5"/>
  <c r="O51" i="5"/>
  <c r="Q52" i="5"/>
  <c r="Q61" i="5"/>
  <c r="P77" i="5"/>
  <c r="P79" i="5"/>
  <c r="K86" i="5"/>
  <c r="L86" i="5" s="1"/>
  <c r="F90" i="5"/>
  <c r="P100" i="5"/>
  <c r="O100" i="5"/>
  <c r="N114" i="5"/>
  <c r="M112" i="5"/>
  <c r="M133" i="5" s="1"/>
  <c r="H133" i="5"/>
  <c r="Q53" i="5"/>
  <c r="Q56" i="5"/>
  <c r="P75" i="5"/>
  <c r="O76" i="5"/>
  <c r="Q77" i="5"/>
  <c r="O78" i="5"/>
  <c r="F81" i="5"/>
  <c r="P82" i="5"/>
  <c r="F84" i="5"/>
  <c r="P85" i="5"/>
  <c r="O86" i="5"/>
  <c r="P88" i="5"/>
  <c r="K90" i="5"/>
  <c r="L90" i="5" s="1"/>
  <c r="F101" i="5"/>
  <c r="Q101" i="5" s="1"/>
  <c r="Q102" i="5"/>
  <c r="F105" i="5"/>
  <c r="Q106" i="5"/>
  <c r="F109" i="5"/>
  <c r="Q109" i="5" s="1"/>
  <c r="Q110" i="5"/>
  <c r="Q116" i="5"/>
  <c r="BB133" i="5"/>
  <c r="R18" i="4"/>
  <c r="R24" i="4"/>
  <c r="Q31" i="4"/>
  <c r="P31" i="4"/>
  <c r="Q57" i="4"/>
  <c r="Q18" i="4"/>
  <c r="P18" i="4"/>
  <c r="Q24" i="4"/>
  <c r="P24" i="4"/>
  <c r="Q16" i="4"/>
  <c r="P39" i="4"/>
  <c r="Q39" i="4"/>
  <c r="R39" i="4"/>
  <c r="Q52" i="4"/>
  <c r="P52" i="4"/>
  <c r="R22" i="4"/>
  <c r="R41" i="4"/>
  <c r="Q41" i="4"/>
  <c r="Q53" i="4"/>
  <c r="P53" i="4"/>
  <c r="AZ31" i="4"/>
  <c r="AZ28" i="4" s="1"/>
  <c r="AU28" i="4"/>
  <c r="BH10" i="4"/>
  <c r="Q35" i="4"/>
  <c r="P35" i="4"/>
  <c r="Q40" i="4"/>
  <c r="Q49" i="4"/>
  <c r="G13" i="4"/>
  <c r="R13" i="4" s="1"/>
  <c r="D14" i="4"/>
  <c r="G14" i="4" s="1"/>
  <c r="R14" i="4" s="1"/>
  <c r="G15" i="4"/>
  <c r="R15" i="4"/>
  <c r="AZ25" i="4"/>
  <c r="L30" i="4"/>
  <c r="AW28" i="4"/>
  <c r="G36" i="4"/>
  <c r="AZ36" i="4"/>
  <c r="G38" i="4"/>
  <c r="R56" i="4"/>
  <c r="L69" i="4"/>
  <c r="M69" i="4" s="1"/>
  <c r="Q106" i="4"/>
  <c r="P106" i="4"/>
  <c r="L12" i="4"/>
  <c r="AZ73" i="4"/>
  <c r="AV71" i="4"/>
  <c r="R79" i="4"/>
  <c r="AU10" i="4"/>
  <c r="L16" i="4"/>
  <c r="M16" i="4" s="1"/>
  <c r="P16" i="4" s="1"/>
  <c r="Q83" i="4"/>
  <c r="P83" i="4"/>
  <c r="I10" i="4"/>
  <c r="D10" i="4"/>
  <c r="F12" i="4"/>
  <c r="AT10" i="4"/>
  <c r="Q17" i="4"/>
  <c r="P17" i="4"/>
  <c r="R19" i="4"/>
  <c r="R21" i="4"/>
  <c r="AZ24" i="4"/>
  <c r="L25" i="4"/>
  <c r="M25" i="4" s="1"/>
  <c r="I28" i="4"/>
  <c r="Q60" i="4"/>
  <c r="P60" i="4"/>
  <c r="R87" i="4"/>
  <c r="P117" i="4"/>
  <c r="Q117" i="4"/>
  <c r="Q118" i="4"/>
  <c r="P118" i="4"/>
  <c r="G25" i="4"/>
  <c r="R25" i="4" s="1"/>
  <c r="AU98" i="4"/>
  <c r="AZ101" i="4"/>
  <c r="R47" i="4"/>
  <c r="P47" i="4"/>
  <c r="P63" i="4"/>
  <c r="Q63" i="4"/>
  <c r="AJ133" i="4"/>
  <c r="AV28" i="4"/>
  <c r="Q37" i="4"/>
  <c r="P37" i="4"/>
  <c r="R57" i="4"/>
  <c r="Q62" i="4"/>
  <c r="P62" i="4"/>
  <c r="K10" i="4"/>
  <c r="AZ12" i="4"/>
  <c r="J10" i="4"/>
  <c r="P19" i="4"/>
  <c r="R20" i="4"/>
  <c r="AY28" i="4"/>
  <c r="R33" i="4"/>
  <c r="AZ40" i="4"/>
  <c r="R53" i="4"/>
  <c r="Q56" i="4"/>
  <c r="P56" i="4"/>
  <c r="K71" i="4"/>
  <c r="D73" i="4"/>
  <c r="BH71" i="4"/>
  <c r="AZ74" i="4"/>
  <c r="AU71" i="4"/>
  <c r="Q81" i="4"/>
  <c r="P81" i="4"/>
  <c r="R37" i="4"/>
  <c r="K133" i="4"/>
  <c r="Q59" i="4"/>
  <c r="P20" i="4"/>
  <c r="G21" i="4"/>
  <c r="P22" i="4"/>
  <c r="R26" i="4"/>
  <c r="BH30" i="4"/>
  <c r="N28" i="4"/>
  <c r="O31" i="4"/>
  <c r="R31" i="4" s="1"/>
  <c r="R34" i="4"/>
  <c r="G43" i="4"/>
  <c r="P45" i="4"/>
  <c r="Q51" i="4"/>
  <c r="P51" i="4"/>
  <c r="Q55" i="4"/>
  <c r="P55" i="4"/>
  <c r="AZ59" i="4"/>
  <c r="AX71" i="4"/>
  <c r="R81" i="4"/>
  <c r="Q104" i="4"/>
  <c r="P104" i="4"/>
  <c r="R118" i="4"/>
  <c r="R46" i="4"/>
  <c r="R68" i="4"/>
  <c r="N10" i="4"/>
  <c r="O12" i="4"/>
  <c r="AW10" i="4"/>
  <c r="L14" i="4"/>
  <c r="M14" i="4" s="1"/>
  <c r="AV10" i="4"/>
  <c r="AZ17" i="4"/>
  <c r="G23" i="4"/>
  <c r="R23" i="4" s="1"/>
  <c r="Q26" i="4"/>
  <c r="G32" i="4"/>
  <c r="R32" i="4" s="1"/>
  <c r="P33" i="4"/>
  <c r="P34" i="4"/>
  <c r="L35" i="4"/>
  <c r="M35" i="4" s="1"/>
  <c r="R35" i="4" s="1"/>
  <c r="AZ35" i="4"/>
  <c r="P41" i="4"/>
  <c r="R44" i="4"/>
  <c r="AZ53" i="4"/>
  <c r="P107" i="4"/>
  <c r="Q107" i="4"/>
  <c r="G108" i="4"/>
  <c r="J28" i="4"/>
  <c r="BA28" i="4"/>
  <c r="G46" i="4"/>
  <c r="AZ49" i="4"/>
  <c r="L57" i="4"/>
  <c r="M57" i="4" s="1"/>
  <c r="P57" i="4" s="1"/>
  <c r="AZ60" i="4"/>
  <c r="I71" i="4"/>
  <c r="L74" i="4"/>
  <c r="M74" i="4" s="1"/>
  <c r="R74" i="4" s="1"/>
  <c r="L75" i="4"/>
  <c r="M75" i="4" s="1"/>
  <c r="O75" i="4" s="1"/>
  <c r="J71" i="4"/>
  <c r="O85" i="4"/>
  <c r="AF133" i="4"/>
  <c r="I98" i="4"/>
  <c r="L101" i="4"/>
  <c r="AY98" i="4"/>
  <c r="AY133" i="4" s="1"/>
  <c r="AK133" i="4"/>
  <c r="BG133" i="4"/>
  <c r="P50" i="4"/>
  <c r="R52" i="4"/>
  <c r="AZ57" i="4"/>
  <c r="L68" i="4"/>
  <c r="M68" i="4" s="1"/>
  <c r="R69" i="4"/>
  <c r="AW71" i="4"/>
  <c r="AW133" i="4" s="1"/>
  <c r="R77" i="4"/>
  <c r="P86" i="4"/>
  <c r="BH96" i="4"/>
  <c r="BA94" i="4"/>
  <c r="G100" i="4"/>
  <c r="G103" i="4"/>
  <c r="R103" i="4" s="1"/>
  <c r="Q110" i="4"/>
  <c r="P110" i="4"/>
  <c r="E133" i="4"/>
  <c r="U133" i="4"/>
  <c r="AM133" i="4"/>
  <c r="G44" i="4"/>
  <c r="G48" i="4"/>
  <c r="R48" i="4"/>
  <c r="R51" i="4"/>
  <c r="G54" i="4"/>
  <c r="AZ64" i="4"/>
  <c r="L73" i="4"/>
  <c r="Q78" i="4"/>
  <c r="Q90" i="4"/>
  <c r="P90" i="4"/>
  <c r="L100" i="4"/>
  <c r="M100" i="4" s="1"/>
  <c r="R106" i="4"/>
  <c r="BH114" i="4"/>
  <c r="BA112" i="4"/>
  <c r="R120" i="4"/>
  <c r="I133" i="4"/>
  <c r="AZ34" i="4"/>
  <c r="AZ37" i="4"/>
  <c r="G42" i="4"/>
  <c r="R42" i="4"/>
  <c r="R45" i="4"/>
  <c r="L50" i="4"/>
  <c r="M50" i="4" s="1"/>
  <c r="O50" i="4" s="1"/>
  <c r="R50" i="4" s="1"/>
  <c r="Q74" i="4"/>
  <c r="BH75" i="4"/>
  <c r="D75" i="4" s="1"/>
  <c r="G75" i="4" s="1"/>
  <c r="BA71" i="4"/>
  <c r="Q91" i="4"/>
  <c r="O98" i="4"/>
  <c r="D102" i="4"/>
  <c r="G102" i="4" s="1"/>
  <c r="BH98" i="4"/>
  <c r="C133" i="4"/>
  <c r="F112" i="4"/>
  <c r="R116" i="4"/>
  <c r="R121" i="4"/>
  <c r="H133" i="4"/>
  <c r="AO133" i="4"/>
  <c r="BC133" i="4"/>
  <c r="J133" i="4"/>
  <c r="R89" i="4"/>
  <c r="C94" i="4"/>
  <c r="AL133" i="4"/>
  <c r="BB98" i="4"/>
  <c r="BB133" i="4" s="1"/>
  <c r="BH109" i="4"/>
  <c r="D109" i="4" s="1"/>
  <c r="G109" i="4" s="1"/>
  <c r="V133" i="4"/>
  <c r="X133" i="4"/>
  <c r="AZ42" i="4"/>
  <c r="L49" i="4"/>
  <c r="M49" i="4" s="1"/>
  <c r="P49" i="4" s="1"/>
  <c r="AZ51" i="4"/>
  <c r="G61" i="4"/>
  <c r="G65" i="4"/>
  <c r="Q69" i="4"/>
  <c r="N71" i="4"/>
  <c r="O73" i="4"/>
  <c r="Q82" i="4"/>
  <c r="G89" i="4"/>
  <c r="R92" i="4"/>
  <c r="BD133" i="4"/>
  <c r="D98" i="4"/>
  <c r="G101" i="4"/>
  <c r="G123" i="4"/>
  <c r="Y133" i="4"/>
  <c r="AI133" i="4"/>
  <c r="AQ133" i="4"/>
  <c r="BE133" i="4"/>
  <c r="G66" i="4"/>
  <c r="AY71" i="4"/>
  <c r="G77" i="4"/>
  <c r="G79" i="4"/>
  <c r="G80" i="4"/>
  <c r="G85" i="4"/>
  <c r="G87" i="4"/>
  <c r="G88" i="4"/>
  <c r="F105" i="4"/>
  <c r="F98" i="4" s="1"/>
  <c r="AT98" i="4"/>
  <c r="AZ118" i="4"/>
  <c r="G119" i="4"/>
  <c r="T133" i="4"/>
  <c r="AB133" i="4"/>
  <c r="AX133" i="4"/>
  <c r="BF133" i="4"/>
  <c r="O131" i="4"/>
  <c r="N129" i="4"/>
  <c r="AZ105" i="4"/>
  <c r="L114" i="4"/>
  <c r="J112" i="4"/>
  <c r="AZ114" i="4"/>
  <c r="G115" i="4"/>
  <c r="R117" i="4"/>
  <c r="R62" i="4"/>
  <c r="R63" i="4"/>
  <c r="BH68" i="4"/>
  <c r="D68" i="4" s="1"/>
  <c r="G68" i="4" s="1"/>
  <c r="L76" i="4"/>
  <c r="M76" i="4" s="1"/>
  <c r="R76" i="4" s="1"/>
  <c r="L84" i="4"/>
  <c r="M84" i="4" s="1"/>
  <c r="P84" i="4" s="1"/>
  <c r="L92" i="4"/>
  <c r="M92" i="4" s="1"/>
  <c r="P92" i="4" s="1"/>
  <c r="AZ104" i="4"/>
  <c r="AV112" i="4"/>
  <c r="AV133" i="4" s="1"/>
  <c r="AZ120" i="4"/>
  <c r="Q121" i="4"/>
  <c r="P121" i="4"/>
  <c r="AE133" i="4"/>
  <c r="AN133" i="4"/>
  <c r="F73" i="4"/>
  <c r="F71" i="4" s="1"/>
  <c r="AT71" i="4"/>
  <c r="AZ80" i="4"/>
  <c r="L82" i="4"/>
  <c r="M82" i="4" s="1"/>
  <c r="R82" i="4" s="1"/>
  <c r="AZ82" i="4"/>
  <c r="L83" i="4"/>
  <c r="M83" i="4" s="1"/>
  <c r="R83" i="4" s="1"/>
  <c r="AZ83" i="4"/>
  <c r="AZ88" i="4"/>
  <c r="L90" i="4"/>
  <c r="M90" i="4" s="1"/>
  <c r="R90" i="4" s="1"/>
  <c r="AZ90" i="4"/>
  <c r="L91" i="4"/>
  <c r="M91" i="4" s="1"/>
  <c r="P91" i="4" s="1"/>
  <c r="AZ91" i="4"/>
  <c r="AT96" i="4"/>
  <c r="AT94" i="4" s="1"/>
  <c r="O100" i="4"/>
  <c r="R100" i="4" s="1"/>
  <c r="N98" i="4"/>
  <c r="K98" i="4"/>
  <c r="R107" i="4"/>
  <c r="R108" i="4"/>
  <c r="L110" i="4"/>
  <c r="M110" i="4" s="1"/>
  <c r="R110" i="4" s="1"/>
  <c r="AZ110" i="4"/>
  <c r="AT112" i="4"/>
  <c r="AT133" i="4" s="1"/>
  <c r="L120" i="4"/>
  <c r="M120" i="4" s="1"/>
  <c r="P120" i="4" s="1"/>
  <c r="W133" i="4"/>
  <c r="BA133" i="4"/>
  <c r="G131" i="4"/>
  <c r="AZ131" i="4"/>
  <c r="AZ129" i="4" s="1"/>
  <c r="G64" i="4"/>
  <c r="P69" i="4"/>
  <c r="AZ81" i="4"/>
  <c r="AZ89" i="4"/>
  <c r="L96" i="4"/>
  <c r="AZ96" i="4"/>
  <c r="AZ94" i="4" s="1"/>
  <c r="G122" i="4"/>
  <c r="O123" i="4"/>
  <c r="R123" i="4" s="1"/>
  <c r="AG133" i="4"/>
  <c r="AP133" i="4"/>
  <c r="L131" i="4"/>
  <c r="AU129" i="4"/>
  <c r="AU133" i="4" s="1"/>
  <c r="Q20" i="3"/>
  <c r="Q22" i="3"/>
  <c r="P22" i="3"/>
  <c r="O22" i="3"/>
  <c r="P34" i="3"/>
  <c r="O34" i="3"/>
  <c r="P45" i="3"/>
  <c r="O45" i="3"/>
  <c r="P62" i="3"/>
  <c r="O62" i="3"/>
  <c r="P63" i="3"/>
  <c r="O63" i="3"/>
  <c r="O23" i="3"/>
  <c r="P23" i="3"/>
  <c r="H10" i="3"/>
  <c r="K12" i="3"/>
  <c r="F17" i="3"/>
  <c r="P55" i="3"/>
  <c r="O55" i="3"/>
  <c r="P37" i="3"/>
  <c r="O37" i="3"/>
  <c r="P40" i="3"/>
  <c r="O40" i="3"/>
  <c r="P108" i="3"/>
  <c r="O108" i="3"/>
  <c r="F18" i="3"/>
  <c r="P35" i="3"/>
  <c r="O35" i="3"/>
  <c r="P41" i="3"/>
  <c r="O41" i="3"/>
  <c r="P42" i="3"/>
  <c r="O42" i="3"/>
  <c r="Q55" i="3"/>
  <c r="O56" i="3"/>
  <c r="P56" i="3"/>
  <c r="P59" i="3"/>
  <c r="O59" i="3"/>
  <c r="F110" i="3"/>
  <c r="Q110" i="3" s="1"/>
  <c r="D28" i="3"/>
  <c r="O49" i="3"/>
  <c r="P49" i="3"/>
  <c r="P102" i="3"/>
  <c r="O102" i="3"/>
  <c r="J10" i="3"/>
  <c r="F19" i="3"/>
  <c r="Q21" i="3"/>
  <c r="P24" i="3"/>
  <c r="Q24" i="3"/>
  <c r="Q25" i="3"/>
  <c r="P38" i="3"/>
  <c r="O38" i="3"/>
  <c r="P47" i="3"/>
  <c r="O47" i="3"/>
  <c r="P64" i="3"/>
  <c r="O64" i="3"/>
  <c r="P65" i="3"/>
  <c r="O65" i="3"/>
  <c r="Q89" i="3"/>
  <c r="O122" i="3"/>
  <c r="Q122" i="3"/>
  <c r="P122" i="3"/>
  <c r="N10" i="3"/>
  <c r="Q13" i="3"/>
  <c r="Q14" i="3"/>
  <c r="Q15" i="3"/>
  <c r="Q16" i="3"/>
  <c r="F20" i="3"/>
  <c r="P21" i="3"/>
  <c r="O21" i="3"/>
  <c r="Q45" i="3"/>
  <c r="P51" i="3"/>
  <c r="O51" i="3"/>
  <c r="O57" i="3"/>
  <c r="P57" i="3"/>
  <c r="Q62" i="3"/>
  <c r="P106" i="3"/>
  <c r="O106" i="3"/>
  <c r="P13" i="3"/>
  <c r="P14" i="3"/>
  <c r="P15" i="3"/>
  <c r="P16" i="3"/>
  <c r="Q17" i="3"/>
  <c r="N31" i="3"/>
  <c r="Q31" i="3" s="1"/>
  <c r="M28" i="3"/>
  <c r="P33" i="3"/>
  <c r="O33" i="3"/>
  <c r="P43" i="3"/>
  <c r="O43" i="3"/>
  <c r="P44" i="3"/>
  <c r="O44" i="3"/>
  <c r="O48" i="3"/>
  <c r="P48" i="3"/>
  <c r="P60" i="3"/>
  <c r="O60" i="3"/>
  <c r="P61" i="3"/>
  <c r="O61" i="3"/>
  <c r="P66" i="3"/>
  <c r="O66" i="3"/>
  <c r="E12" i="3"/>
  <c r="E10" i="3" s="1"/>
  <c r="AS10" i="3"/>
  <c r="Q23" i="3"/>
  <c r="E30" i="3"/>
  <c r="AY28" i="3"/>
  <c r="Q34" i="3"/>
  <c r="P36" i="3"/>
  <c r="O36" i="3"/>
  <c r="Q41" i="3"/>
  <c r="P69" i="3"/>
  <c r="O69" i="3"/>
  <c r="P31" i="3"/>
  <c r="O31" i="3"/>
  <c r="Q35" i="3"/>
  <c r="Q40" i="3"/>
  <c r="Q42" i="3"/>
  <c r="Q44" i="3"/>
  <c r="Q51" i="3"/>
  <c r="Q59" i="3"/>
  <c r="Q61" i="3"/>
  <c r="Q63" i="3"/>
  <c r="Q65" i="3"/>
  <c r="F75" i="3"/>
  <c r="O91" i="3"/>
  <c r="P91" i="3"/>
  <c r="P115" i="3"/>
  <c r="P121" i="3"/>
  <c r="O121" i="3"/>
  <c r="C133" i="3"/>
  <c r="Q48" i="3"/>
  <c r="Q56" i="3"/>
  <c r="E67" i="3"/>
  <c r="F67" i="3" s="1"/>
  <c r="AS28" i="3"/>
  <c r="E68" i="3"/>
  <c r="H71" i="3"/>
  <c r="K73" i="3"/>
  <c r="E78" i="3"/>
  <c r="F78" i="3" s="1"/>
  <c r="E81" i="3"/>
  <c r="F84" i="3"/>
  <c r="Q88" i="3"/>
  <c r="F92" i="3"/>
  <c r="N96" i="3"/>
  <c r="M94" i="3"/>
  <c r="D114" i="3"/>
  <c r="BG112" i="3"/>
  <c r="BC133" i="3"/>
  <c r="Q37" i="3"/>
  <c r="D12" i="3"/>
  <c r="K46" i="3"/>
  <c r="L46" i="3" s="1"/>
  <c r="O46" i="3" s="1"/>
  <c r="H28" i="3"/>
  <c r="Q50" i="3"/>
  <c r="M71" i="3"/>
  <c r="F81" i="3"/>
  <c r="Q90" i="3"/>
  <c r="BA133" i="3"/>
  <c r="D94" i="3"/>
  <c r="F96" i="3"/>
  <c r="AF133" i="3"/>
  <c r="P117" i="3"/>
  <c r="O117" i="3"/>
  <c r="Q118" i="3"/>
  <c r="W133" i="3"/>
  <c r="Q53" i="3"/>
  <c r="F68" i="3"/>
  <c r="Q68" i="3" s="1"/>
  <c r="Q69" i="3"/>
  <c r="F77" i="3"/>
  <c r="D98" i="3"/>
  <c r="G133" i="3"/>
  <c r="M10" i="3"/>
  <c r="N28" i="3"/>
  <c r="Q47" i="3"/>
  <c r="O50" i="3"/>
  <c r="E73" i="3"/>
  <c r="AS71" i="3"/>
  <c r="O79" i="3"/>
  <c r="P79" i="3"/>
  <c r="K81" i="3"/>
  <c r="L81" i="3" s="1"/>
  <c r="F82" i="3"/>
  <c r="Q82" i="3" s="1"/>
  <c r="F85" i="3"/>
  <c r="F88" i="3"/>
  <c r="E104" i="3"/>
  <c r="F104" i="3" s="1"/>
  <c r="X133" i="3"/>
  <c r="E131" i="3"/>
  <c r="AS129" i="3"/>
  <c r="AS133" i="3" s="1"/>
  <c r="E100" i="3"/>
  <c r="F100" i="3" s="1"/>
  <c r="AS98" i="3"/>
  <c r="I112" i="3"/>
  <c r="Q116" i="3"/>
  <c r="O25" i="3"/>
  <c r="O39" i="3"/>
  <c r="Q52" i="3"/>
  <c r="BG71" i="3"/>
  <c r="E74" i="3"/>
  <c r="N75" i="3"/>
  <c r="Q75" i="3" s="1"/>
  <c r="O83" i="3"/>
  <c r="P83" i="3"/>
  <c r="Q83" i="3"/>
  <c r="O86" i="3"/>
  <c r="P86" i="3"/>
  <c r="Q86" i="3"/>
  <c r="F89" i="3"/>
  <c r="Q91" i="3"/>
  <c r="P101" i="3"/>
  <c r="O101" i="3"/>
  <c r="E110" i="3"/>
  <c r="E125" i="3"/>
  <c r="O127" i="3"/>
  <c r="O125" i="3" s="1"/>
  <c r="Y133" i="3"/>
  <c r="AG133" i="3"/>
  <c r="Q49" i="3"/>
  <c r="Q57" i="3"/>
  <c r="P58" i="3"/>
  <c r="O58" i="3"/>
  <c r="F73" i="3"/>
  <c r="D71" i="3"/>
  <c r="O90" i="3"/>
  <c r="P90" i="3"/>
  <c r="P118" i="3"/>
  <c r="O118" i="3"/>
  <c r="R133" i="3"/>
  <c r="Z133" i="3"/>
  <c r="AH133" i="3"/>
  <c r="AZ133" i="3"/>
  <c r="AK133" i="3"/>
  <c r="Q54" i="3"/>
  <c r="Q58" i="3"/>
  <c r="F74" i="3"/>
  <c r="Q74" i="3" s="1"/>
  <c r="E76" i="3"/>
  <c r="F76" i="3" s="1"/>
  <c r="Q77" i="3"/>
  <c r="P80" i="3"/>
  <c r="Q84" i="3"/>
  <c r="L98" i="3"/>
  <c r="J98" i="3"/>
  <c r="J133" i="3" s="1"/>
  <c r="AY98" i="3"/>
  <c r="AY133" i="3" s="1"/>
  <c r="N115" i="3"/>
  <c r="S133" i="3"/>
  <c r="AA133" i="3"/>
  <c r="AI133" i="3"/>
  <c r="K131" i="3"/>
  <c r="H129" i="3"/>
  <c r="Q101" i="3"/>
  <c r="Q103" i="3"/>
  <c r="Q105" i="3"/>
  <c r="Q107" i="3"/>
  <c r="Q109" i="3"/>
  <c r="O116" i="3"/>
  <c r="T133" i="3"/>
  <c r="AB133" i="3"/>
  <c r="N73" i="3"/>
  <c r="K98" i="3"/>
  <c r="O103" i="3"/>
  <c r="O105" i="3"/>
  <c r="O107" i="3"/>
  <c r="O109" i="3"/>
  <c r="P116" i="3"/>
  <c r="Q120" i="3"/>
  <c r="I133" i="3"/>
  <c r="Q85" i="3"/>
  <c r="N112" i="3"/>
  <c r="F119" i="3"/>
  <c r="K115" i="3"/>
  <c r="F120" i="3"/>
  <c r="Q121" i="3"/>
  <c r="AT127" i="3"/>
  <c r="AW133" i="3"/>
  <c r="BE133" i="3"/>
  <c r="F87" i="3"/>
  <c r="Q87" i="3"/>
  <c r="N98" i="3"/>
  <c r="Q102" i="3"/>
  <c r="Q104" i="3"/>
  <c r="Q106" i="3"/>
  <c r="Q108" i="3"/>
  <c r="E114" i="3"/>
  <c r="E112" i="3" s="1"/>
  <c r="AS112" i="3"/>
  <c r="AX133" i="3"/>
  <c r="BF133" i="3"/>
  <c r="BG129" i="3"/>
  <c r="M129" i="3"/>
  <c r="Q85" i="5" l="1"/>
  <c r="O85" i="5"/>
  <c r="O81" i="5"/>
  <c r="Q81" i="5"/>
  <c r="Q26" i="5"/>
  <c r="N10" i="5"/>
  <c r="L33" i="5"/>
  <c r="K28" i="5"/>
  <c r="D133" i="6"/>
  <c r="Q51" i="6"/>
  <c r="N28" i="6"/>
  <c r="Q119" i="6"/>
  <c r="N112" i="6"/>
  <c r="P131" i="6"/>
  <c r="P129" i="6" s="1"/>
  <c r="F129" i="6"/>
  <c r="P96" i="6"/>
  <c r="P94" i="6" s="1"/>
  <c r="O96" i="6"/>
  <c r="O94" i="6" s="1"/>
  <c r="F94" i="6"/>
  <c r="P119" i="6"/>
  <c r="O119" i="6"/>
  <c r="P21" i="6"/>
  <c r="O21" i="6"/>
  <c r="Q21" i="6"/>
  <c r="P35" i="6"/>
  <c r="O35" i="6"/>
  <c r="P52" i="6"/>
  <c r="O52" i="6"/>
  <c r="P82" i="6"/>
  <c r="O82" i="6"/>
  <c r="P24" i="6"/>
  <c r="O24" i="6"/>
  <c r="Q24" i="6"/>
  <c r="P106" i="6"/>
  <c r="O106" i="6"/>
  <c r="P79" i="6"/>
  <c r="O79" i="6"/>
  <c r="P57" i="6"/>
  <c r="O57" i="6"/>
  <c r="P49" i="6"/>
  <c r="O49" i="6"/>
  <c r="Q77" i="6"/>
  <c r="F73" i="6"/>
  <c r="P16" i="6"/>
  <c r="O16" i="6"/>
  <c r="P86" i="6"/>
  <c r="O86" i="6"/>
  <c r="P109" i="6"/>
  <c r="O109" i="6"/>
  <c r="K71" i="6"/>
  <c r="L73" i="6"/>
  <c r="P118" i="6"/>
  <c r="O118" i="6"/>
  <c r="Q118" i="6"/>
  <c r="Q96" i="6"/>
  <c r="Q94" i="6" s="1"/>
  <c r="P100" i="6"/>
  <c r="O100" i="6"/>
  <c r="F98" i="6"/>
  <c r="L30" i="6"/>
  <c r="L28" i="6" s="1"/>
  <c r="K28" i="6"/>
  <c r="P56" i="6"/>
  <c r="O56" i="6"/>
  <c r="P48" i="6"/>
  <c r="O48" i="6"/>
  <c r="P115" i="6"/>
  <c r="O115" i="6"/>
  <c r="P74" i="6"/>
  <c r="O74" i="6"/>
  <c r="O19" i="6"/>
  <c r="P19" i="6"/>
  <c r="P14" i="6"/>
  <c r="O14" i="6"/>
  <c r="P78" i="6"/>
  <c r="O78" i="6"/>
  <c r="P101" i="6"/>
  <c r="O101" i="6"/>
  <c r="P105" i="6"/>
  <c r="O105" i="6"/>
  <c r="L131" i="6"/>
  <c r="L129" i="6" s="1"/>
  <c r="K129" i="6"/>
  <c r="K112" i="6"/>
  <c r="P25" i="6"/>
  <c r="O25" i="6"/>
  <c r="Q25" i="6"/>
  <c r="P54" i="6"/>
  <c r="O54" i="6"/>
  <c r="O30" i="6"/>
  <c r="P30" i="6"/>
  <c r="Q52" i="6"/>
  <c r="P107" i="6"/>
  <c r="O107" i="6"/>
  <c r="F31" i="6"/>
  <c r="D28" i="6"/>
  <c r="P55" i="6"/>
  <c r="O55" i="6"/>
  <c r="P47" i="6"/>
  <c r="O47" i="6"/>
  <c r="O34" i="6"/>
  <c r="P34" i="6"/>
  <c r="P12" i="6"/>
  <c r="O12" i="6"/>
  <c r="F10" i="6"/>
  <c r="E133" i="6"/>
  <c r="P67" i="6"/>
  <c r="O67" i="6"/>
  <c r="P122" i="6"/>
  <c r="O122" i="6"/>
  <c r="N98" i="6"/>
  <c r="F114" i="6"/>
  <c r="L112" i="6"/>
  <c r="Q30" i="6"/>
  <c r="P23" i="6"/>
  <c r="O23" i="6"/>
  <c r="Q23" i="6"/>
  <c r="P53" i="6"/>
  <c r="O53" i="6"/>
  <c r="Q85" i="6"/>
  <c r="Q19" i="6"/>
  <c r="Q35" i="6"/>
  <c r="P15" i="6"/>
  <c r="O15" i="6"/>
  <c r="Q105" i="6"/>
  <c r="Q98" i="6" s="1"/>
  <c r="P120" i="6"/>
  <c r="O120" i="6"/>
  <c r="P85" i="6"/>
  <c r="O85" i="6"/>
  <c r="P87" i="6"/>
  <c r="O87" i="6"/>
  <c r="P104" i="6"/>
  <c r="O104" i="6"/>
  <c r="P26" i="6"/>
  <c r="O26" i="6"/>
  <c r="Q26" i="6"/>
  <c r="P51" i="6"/>
  <c r="O51" i="6"/>
  <c r="Q78" i="6"/>
  <c r="P22" i="6"/>
  <c r="O22" i="6"/>
  <c r="Q22" i="6"/>
  <c r="Q57" i="6"/>
  <c r="Q49" i="6"/>
  <c r="P13" i="6"/>
  <c r="O13" i="6"/>
  <c r="P102" i="6"/>
  <c r="O102" i="6"/>
  <c r="P77" i="6"/>
  <c r="O77" i="6"/>
  <c r="Q82" i="6"/>
  <c r="P38" i="6"/>
  <c r="O38" i="6"/>
  <c r="P58" i="6"/>
  <c r="O58" i="6"/>
  <c r="P50" i="6"/>
  <c r="O50" i="6"/>
  <c r="P37" i="6"/>
  <c r="O37" i="6"/>
  <c r="P20" i="6"/>
  <c r="O20" i="6"/>
  <c r="Q20" i="6"/>
  <c r="P81" i="6"/>
  <c r="O81" i="6"/>
  <c r="Q37" i="6"/>
  <c r="Q12" i="6"/>
  <c r="P71" i="5"/>
  <c r="Q114" i="5"/>
  <c r="Q112" i="5" s="1"/>
  <c r="N112" i="5"/>
  <c r="N133" i="5" s="1"/>
  <c r="F131" i="5"/>
  <c r="D129" i="5"/>
  <c r="D133" i="5" s="1"/>
  <c r="P19" i="5"/>
  <c r="O19" i="5"/>
  <c r="P12" i="5"/>
  <c r="O12" i="5"/>
  <c r="F10" i="5"/>
  <c r="L28" i="5"/>
  <c r="P109" i="5"/>
  <c r="O109" i="5"/>
  <c r="F98" i="5"/>
  <c r="P120" i="5"/>
  <c r="P112" i="5" s="1"/>
  <c r="O120" i="5"/>
  <c r="AS133" i="5"/>
  <c r="O46" i="5"/>
  <c r="P46" i="5"/>
  <c r="Q46" i="5"/>
  <c r="P18" i="5"/>
  <c r="O18" i="5"/>
  <c r="P20" i="5"/>
  <c r="O20" i="5"/>
  <c r="O83" i="5"/>
  <c r="P83" i="5"/>
  <c r="O79" i="5"/>
  <c r="O84" i="5"/>
  <c r="P17" i="5"/>
  <c r="O17" i="5"/>
  <c r="Q19" i="5"/>
  <c r="P105" i="5"/>
  <c r="O105" i="5"/>
  <c r="L112" i="5"/>
  <c r="O75" i="5"/>
  <c r="P107" i="5"/>
  <c r="O107" i="5"/>
  <c r="O91" i="5"/>
  <c r="P53" i="5"/>
  <c r="O53" i="5"/>
  <c r="K112" i="5"/>
  <c r="P16" i="5"/>
  <c r="O16" i="5"/>
  <c r="Q17" i="5"/>
  <c r="O80" i="5"/>
  <c r="Q80" i="5"/>
  <c r="P80" i="5"/>
  <c r="O89" i="5"/>
  <c r="P89" i="5"/>
  <c r="P103" i="5"/>
  <c r="P98" i="5" s="1"/>
  <c r="O103" i="5"/>
  <c r="L73" i="5"/>
  <c r="L71" i="5" s="1"/>
  <c r="K71" i="5"/>
  <c r="O87" i="5"/>
  <c r="O71" i="5" s="1"/>
  <c r="P87" i="5"/>
  <c r="P30" i="5"/>
  <c r="O30" i="5"/>
  <c r="F28" i="5"/>
  <c r="Q103" i="5"/>
  <c r="Q20" i="5"/>
  <c r="P15" i="5"/>
  <c r="O15" i="5"/>
  <c r="Q15" i="5"/>
  <c r="P101" i="5"/>
  <c r="O101" i="5"/>
  <c r="O98" i="5" s="1"/>
  <c r="F112" i="5"/>
  <c r="Q98" i="5"/>
  <c r="Q18" i="5"/>
  <c r="Q89" i="5"/>
  <c r="P22" i="5"/>
  <c r="O22" i="5"/>
  <c r="P14" i="5"/>
  <c r="O14" i="5"/>
  <c r="O112" i="5"/>
  <c r="P21" i="5"/>
  <c r="O21" i="5"/>
  <c r="P13" i="5"/>
  <c r="O13" i="5"/>
  <c r="Q88" i="4"/>
  <c r="P88" i="4"/>
  <c r="R88" i="4"/>
  <c r="P65" i="4"/>
  <c r="Q65" i="4"/>
  <c r="P102" i="4"/>
  <c r="R102" i="4"/>
  <c r="Q102" i="4"/>
  <c r="Q38" i="4"/>
  <c r="P38" i="4"/>
  <c r="Q68" i="4"/>
  <c r="P68" i="4"/>
  <c r="P77" i="4"/>
  <c r="Q77" i="4"/>
  <c r="G105" i="4"/>
  <c r="O71" i="4"/>
  <c r="P46" i="4"/>
  <c r="Q46" i="4"/>
  <c r="Q43" i="4"/>
  <c r="P43" i="4"/>
  <c r="R43" i="4"/>
  <c r="G12" i="4"/>
  <c r="F10" i="4"/>
  <c r="F133" i="4" s="1"/>
  <c r="R84" i="4"/>
  <c r="L28" i="4"/>
  <c r="M30" i="4"/>
  <c r="M28" i="4" s="1"/>
  <c r="P15" i="4"/>
  <c r="Q15" i="4"/>
  <c r="P64" i="4"/>
  <c r="Q64" i="4"/>
  <c r="N133" i="4"/>
  <c r="Q101" i="4"/>
  <c r="Q75" i="4"/>
  <c r="P75" i="4"/>
  <c r="P54" i="4"/>
  <c r="Q54" i="4"/>
  <c r="O112" i="4"/>
  <c r="R75" i="4"/>
  <c r="R91" i="4"/>
  <c r="Q109" i="4"/>
  <c r="P109" i="4"/>
  <c r="P74" i="4"/>
  <c r="R64" i="4"/>
  <c r="P115" i="4"/>
  <c r="Q115" i="4"/>
  <c r="P87" i="4"/>
  <c r="Q87" i="4"/>
  <c r="P61" i="4"/>
  <c r="Q61" i="4"/>
  <c r="Q48" i="4"/>
  <c r="P48" i="4"/>
  <c r="Q103" i="4"/>
  <c r="P103" i="4"/>
  <c r="L98" i="4"/>
  <c r="M101" i="4"/>
  <c r="R101" i="4" s="1"/>
  <c r="P108" i="4"/>
  <c r="Q108" i="4"/>
  <c r="D30" i="4"/>
  <c r="BH28" i="4"/>
  <c r="G73" i="4"/>
  <c r="D71" i="4"/>
  <c r="AZ98" i="4"/>
  <c r="P76" i="4"/>
  <c r="AZ71" i="4"/>
  <c r="P14" i="4"/>
  <c r="Q14" i="4"/>
  <c r="O129" i="4"/>
  <c r="Q131" i="4"/>
  <c r="Q129" i="4" s="1"/>
  <c r="G129" i="4"/>
  <c r="M96" i="4"/>
  <c r="M94" i="4" s="1"/>
  <c r="L94" i="4"/>
  <c r="AZ112" i="4"/>
  <c r="AZ133" i="4" s="1"/>
  <c r="P85" i="4"/>
  <c r="Q85" i="4"/>
  <c r="Q89" i="4"/>
  <c r="P89" i="4"/>
  <c r="D114" i="4"/>
  <c r="BH112" i="4"/>
  <c r="P44" i="4"/>
  <c r="Q44" i="4"/>
  <c r="P100" i="4"/>
  <c r="Q100" i="4"/>
  <c r="R61" i="4"/>
  <c r="R54" i="4"/>
  <c r="M12" i="4"/>
  <c r="M10" i="4" s="1"/>
  <c r="L10" i="4"/>
  <c r="Q36" i="4"/>
  <c r="P36" i="4"/>
  <c r="R36" i="4"/>
  <c r="P13" i="4"/>
  <c r="Q13" i="4"/>
  <c r="R115" i="4"/>
  <c r="P23" i="4"/>
  <c r="Q23" i="4"/>
  <c r="L129" i="4"/>
  <c r="L133" i="4" s="1"/>
  <c r="M131" i="4"/>
  <c r="M129" i="4" s="1"/>
  <c r="Q80" i="4"/>
  <c r="P80" i="4"/>
  <c r="R80" i="4"/>
  <c r="P82" i="4"/>
  <c r="P32" i="4"/>
  <c r="Q32" i="4"/>
  <c r="O49" i="4"/>
  <c r="R49" i="4" s="1"/>
  <c r="R109" i="4"/>
  <c r="Q25" i="4"/>
  <c r="P25" i="4"/>
  <c r="R65" i="4"/>
  <c r="Q122" i="4"/>
  <c r="R122" i="4"/>
  <c r="P122" i="4"/>
  <c r="Q66" i="4"/>
  <c r="P66" i="4"/>
  <c r="R66" i="4"/>
  <c r="M114" i="4"/>
  <c r="M112" i="4" s="1"/>
  <c r="L112" i="4"/>
  <c r="P119" i="4"/>
  <c r="R119" i="4"/>
  <c r="Q119" i="4"/>
  <c r="P79" i="4"/>
  <c r="Q79" i="4"/>
  <c r="Q123" i="4"/>
  <c r="P123" i="4"/>
  <c r="Q42" i="4"/>
  <c r="P42" i="4"/>
  <c r="L71" i="4"/>
  <c r="M73" i="4"/>
  <c r="M71" i="4" s="1"/>
  <c r="D96" i="4"/>
  <c r="BH94" i="4"/>
  <c r="R85" i="4"/>
  <c r="O10" i="4"/>
  <c r="P21" i="4"/>
  <c r="Q21" i="4"/>
  <c r="AZ10" i="4"/>
  <c r="R16" i="4"/>
  <c r="R38" i="4"/>
  <c r="P76" i="3"/>
  <c r="O76" i="3"/>
  <c r="Q76" i="3"/>
  <c r="P100" i="3"/>
  <c r="F98" i="3"/>
  <c r="O100" i="3"/>
  <c r="Q100" i="3"/>
  <c r="Q98" i="3" s="1"/>
  <c r="O78" i="3"/>
  <c r="P78" i="3"/>
  <c r="Q78" i="3"/>
  <c r="L115" i="3"/>
  <c r="Q115" i="3" s="1"/>
  <c r="K112" i="3"/>
  <c r="H133" i="3"/>
  <c r="F12" i="3"/>
  <c r="D10" i="3"/>
  <c r="L28" i="3"/>
  <c r="P96" i="3"/>
  <c r="P94" i="3" s="1"/>
  <c r="F94" i="3"/>
  <c r="O96" i="3"/>
  <c r="O94" i="3" s="1"/>
  <c r="K71" i="3"/>
  <c r="L73" i="3"/>
  <c r="L71" i="3" s="1"/>
  <c r="O92" i="3"/>
  <c r="P92" i="3"/>
  <c r="P119" i="3"/>
  <c r="O119" i="3"/>
  <c r="L131" i="3"/>
  <c r="L129" i="3" s="1"/>
  <c r="K129" i="3"/>
  <c r="Q92" i="3"/>
  <c r="Q46" i="3"/>
  <c r="Q119" i="3"/>
  <c r="O84" i="3"/>
  <c r="P84" i="3"/>
  <c r="Q73" i="3"/>
  <c r="N71" i="3"/>
  <c r="Q96" i="3"/>
  <c r="N94" i="3"/>
  <c r="P120" i="3"/>
  <c r="O120" i="3"/>
  <c r="E129" i="3"/>
  <c r="F131" i="3"/>
  <c r="O87" i="3"/>
  <c r="P87" i="3"/>
  <c r="N133" i="3"/>
  <c r="P104" i="3"/>
  <c r="O104" i="3"/>
  <c r="O81" i="3"/>
  <c r="P81" i="3"/>
  <c r="Q81" i="3"/>
  <c r="E28" i="3"/>
  <c r="P18" i="3"/>
  <c r="O18" i="3"/>
  <c r="Q18" i="3"/>
  <c r="P74" i="3"/>
  <c r="O74" i="3"/>
  <c r="P110" i="3"/>
  <c r="O110" i="3"/>
  <c r="O88" i="3"/>
  <c r="P88" i="3"/>
  <c r="E71" i="3"/>
  <c r="O17" i="3"/>
  <c r="P17" i="3"/>
  <c r="P68" i="3"/>
  <c r="O68" i="3"/>
  <c r="M133" i="3"/>
  <c r="O85" i="3"/>
  <c r="P85" i="3"/>
  <c r="P77" i="3"/>
  <c r="O77" i="3"/>
  <c r="D112" i="3"/>
  <c r="D133" i="3" s="1"/>
  <c r="F114" i="3"/>
  <c r="L12" i="3"/>
  <c r="L10" i="3" s="1"/>
  <c r="K10" i="3"/>
  <c r="BG133" i="3"/>
  <c r="AT125" i="3"/>
  <c r="F127" i="3"/>
  <c r="P73" i="3"/>
  <c r="F71" i="3"/>
  <c r="O73" i="3"/>
  <c r="O89" i="3"/>
  <c r="P89" i="3"/>
  <c r="E98" i="3"/>
  <c r="O82" i="3"/>
  <c r="P82" i="3"/>
  <c r="K28" i="3"/>
  <c r="P75" i="3"/>
  <c r="O75" i="3"/>
  <c r="O20" i="3"/>
  <c r="P20" i="3"/>
  <c r="P19" i="3"/>
  <c r="O19" i="3"/>
  <c r="F30" i="3"/>
  <c r="Q19" i="3"/>
  <c r="Q71" i="5" l="1"/>
  <c r="Q10" i="5"/>
  <c r="Q33" i="5"/>
  <c r="Q28" i="5" s="1"/>
  <c r="O33" i="5"/>
  <c r="O28" i="5" s="1"/>
  <c r="O28" i="6"/>
  <c r="P10" i="6"/>
  <c r="P31" i="6"/>
  <c r="P28" i="6" s="1"/>
  <c r="Q31" i="6"/>
  <c r="O31" i="6"/>
  <c r="Q131" i="6"/>
  <c r="Q129" i="6" s="1"/>
  <c r="O131" i="6"/>
  <c r="O129" i="6" s="1"/>
  <c r="Q10" i="6"/>
  <c r="L133" i="6"/>
  <c r="P114" i="6"/>
  <c r="P112" i="6" s="1"/>
  <c r="O114" i="6"/>
  <c r="O112" i="6" s="1"/>
  <c r="F112" i="6"/>
  <c r="F133" i="6" s="1"/>
  <c r="Q114" i="6"/>
  <c r="Q112" i="6" s="1"/>
  <c r="O10" i="6"/>
  <c r="N73" i="6"/>
  <c r="L71" i="6"/>
  <c r="P73" i="6"/>
  <c r="P71" i="6" s="1"/>
  <c r="O73" i="6"/>
  <c r="O71" i="6" s="1"/>
  <c r="F71" i="6"/>
  <c r="O98" i="6"/>
  <c r="Q28" i="6"/>
  <c r="F28" i="6"/>
  <c r="K133" i="6"/>
  <c r="P98" i="6"/>
  <c r="P28" i="5"/>
  <c r="P133" i="5" s="1"/>
  <c r="L133" i="5"/>
  <c r="K133" i="5"/>
  <c r="F129" i="5"/>
  <c r="F133" i="5" s="1"/>
  <c r="Q131" i="5"/>
  <c r="Q129" i="5" s="1"/>
  <c r="Q133" i="5" s="1"/>
  <c r="O10" i="5"/>
  <c r="O133" i="5" s="1"/>
  <c r="P10" i="5"/>
  <c r="D94" i="4"/>
  <c r="G96" i="4"/>
  <c r="Q105" i="4"/>
  <c r="P105" i="4"/>
  <c r="R105" i="4"/>
  <c r="O28" i="4"/>
  <c r="O133" i="4" s="1"/>
  <c r="G30" i="4"/>
  <c r="D28" i="4"/>
  <c r="D112" i="4"/>
  <c r="G114" i="4"/>
  <c r="G98" i="4"/>
  <c r="P131" i="4"/>
  <c r="P129" i="4" s="1"/>
  <c r="R98" i="4"/>
  <c r="Q98" i="4"/>
  <c r="BH133" i="4"/>
  <c r="R12" i="4"/>
  <c r="R10" i="4" s="1"/>
  <c r="P101" i="4"/>
  <c r="M98" i="4"/>
  <c r="M133" i="4"/>
  <c r="R131" i="4"/>
  <c r="R129" i="4" s="1"/>
  <c r="Q73" i="4"/>
  <c r="Q71" i="4" s="1"/>
  <c r="P73" i="4"/>
  <c r="P71" i="4" s="1"/>
  <c r="G71" i="4"/>
  <c r="G10" i="4"/>
  <c r="Q12" i="4"/>
  <c r="Q10" i="4" s="1"/>
  <c r="P12" i="4"/>
  <c r="P10" i="4" s="1"/>
  <c r="R73" i="4"/>
  <c r="R71" i="4" s="1"/>
  <c r="O71" i="3"/>
  <c r="E133" i="3"/>
  <c r="P114" i="3"/>
  <c r="P112" i="3" s="1"/>
  <c r="F112" i="3"/>
  <c r="O114" i="3"/>
  <c r="O112" i="3" s="1"/>
  <c r="Q114" i="3"/>
  <c r="Q112" i="3" s="1"/>
  <c r="O12" i="3"/>
  <c r="O10" i="3" s="1"/>
  <c r="F10" i="3"/>
  <c r="P12" i="3"/>
  <c r="P10" i="3" s="1"/>
  <c r="Q12" i="3"/>
  <c r="Q10" i="3" s="1"/>
  <c r="O98" i="3"/>
  <c r="P71" i="3"/>
  <c r="P30" i="3"/>
  <c r="P28" i="3" s="1"/>
  <c r="O30" i="3"/>
  <c r="O28" i="3" s="1"/>
  <c r="F28" i="3"/>
  <c r="Q30" i="3"/>
  <c r="Q28" i="3" s="1"/>
  <c r="Q94" i="3"/>
  <c r="P98" i="3"/>
  <c r="P131" i="3"/>
  <c r="P129" i="3" s="1"/>
  <c r="O131" i="3"/>
  <c r="O129" i="3" s="1"/>
  <c r="Q131" i="3"/>
  <c r="F129" i="3"/>
  <c r="P127" i="3"/>
  <c r="P125" i="3" s="1"/>
  <c r="F125" i="3"/>
  <c r="Q127" i="3"/>
  <c r="Q125" i="3" s="1"/>
  <c r="G127" i="3"/>
  <c r="G125" i="3" s="1"/>
  <c r="K133" i="3"/>
  <c r="O115" i="3"/>
  <c r="L112" i="3"/>
  <c r="L133" i="3"/>
  <c r="Q71" i="3"/>
  <c r="P133" i="6" l="1"/>
  <c r="O133" i="6"/>
  <c r="Q133" i="6"/>
  <c r="Q73" i="6"/>
  <c r="Q71" i="6" s="1"/>
  <c r="N71" i="6"/>
  <c r="N133" i="6" s="1"/>
  <c r="Q30" i="4"/>
  <c r="Q28" i="4" s="1"/>
  <c r="P30" i="4"/>
  <c r="P28" i="4" s="1"/>
  <c r="G28" i="4"/>
  <c r="R30" i="4"/>
  <c r="R28" i="4" s="1"/>
  <c r="P98" i="4"/>
  <c r="P133" i="4" s="1"/>
  <c r="G112" i="4"/>
  <c r="G133" i="4" s="1"/>
  <c r="Q114" i="4"/>
  <c r="Q112" i="4" s="1"/>
  <c r="R114" i="4"/>
  <c r="R112" i="4" s="1"/>
  <c r="R133" i="4" s="1"/>
  <c r="P114" i="4"/>
  <c r="P112" i="4" s="1"/>
  <c r="Q96" i="4"/>
  <c r="Q94" i="4" s="1"/>
  <c r="G94" i="4"/>
  <c r="P96" i="4"/>
  <c r="P94" i="4" s="1"/>
  <c r="R96" i="4"/>
  <c r="R94" i="4" s="1"/>
  <c r="D133" i="4"/>
  <c r="O133" i="3"/>
  <c r="P133" i="3"/>
  <c r="F133" i="3"/>
  <c r="Q129" i="3"/>
  <c r="Q133" i="3" s="1"/>
  <c r="Q133" i="4" l="1"/>
  <c r="C10" i="2" l="1"/>
  <c r="G10" i="2"/>
  <c r="R10" i="2"/>
  <c r="S10" i="2"/>
  <c r="T10" i="2"/>
  <c r="U10" i="2"/>
  <c r="V10" i="2"/>
  <c r="W10" i="2"/>
  <c r="X10" i="2"/>
  <c r="Y10" i="2"/>
  <c r="Z10" i="2"/>
  <c r="AA10" i="2"/>
  <c r="AB10" i="2"/>
  <c r="AC10" i="2"/>
  <c r="AD10" i="2"/>
  <c r="AE10" i="2"/>
  <c r="AF10" i="2"/>
  <c r="AG10" i="2"/>
  <c r="AH10" i="2"/>
  <c r="AI10" i="2"/>
  <c r="AJ10" i="2"/>
  <c r="AK10" i="2"/>
  <c r="AL10" i="2"/>
  <c r="AM10" i="2"/>
  <c r="AN10" i="2"/>
  <c r="AO10" i="2"/>
  <c r="AP10" i="2"/>
  <c r="AQ10" i="2"/>
  <c r="AR10" i="2"/>
  <c r="AS10" i="2"/>
  <c r="AT10" i="2"/>
  <c r="AU10" i="2"/>
  <c r="AV10" i="2"/>
  <c r="AW10" i="2"/>
  <c r="AX10" i="2"/>
  <c r="AY10" i="2"/>
  <c r="AZ10" i="2"/>
  <c r="BA10" i="2"/>
  <c r="BB10" i="2"/>
  <c r="BC10" i="2"/>
  <c r="BD10" i="2"/>
  <c r="BE10" i="2"/>
  <c r="BF10" i="2"/>
  <c r="E12" i="2"/>
  <c r="H10" i="2"/>
  <c r="N12" i="2"/>
  <c r="AS12" i="2"/>
  <c r="AY12" i="2"/>
  <c r="BG12" i="2"/>
  <c r="E13" i="2"/>
  <c r="N13" i="2"/>
  <c r="AS13" i="2"/>
  <c r="AY13" i="2"/>
  <c r="BG13" i="2"/>
  <c r="D13" i="2" s="1"/>
  <c r="F13" i="2" s="1"/>
  <c r="E14" i="2"/>
  <c r="N14" i="2"/>
  <c r="AS14" i="2"/>
  <c r="AY14" i="2"/>
  <c r="BG14" i="2"/>
  <c r="D14" i="2" s="1"/>
  <c r="F14" i="2" s="1"/>
  <c r="E15" i="2"/>
  <c r="N15" i="2"/>
  <c r="AS15" i="2"/>
  <c r="AY15" i="2"/>
  <c r="BG15" i="2"/>
  <c r="D15" i="2" s="1"/>
  <c r="F15" i="2" s="1"/>
  <c r="E16" i="2"/>
  <c r="K16" i="2"/>
  <c r="L16" i="2"/>
  <c r="N16" i="2"/>
  <c r="AS16" i="2"/>
  <c r="AY16" i="2"/>
  <c r="BG16" i="2"/>
  <c r="D16" i="2" s="1"/>
  <c r="F16" i="2" s="1"/>
  <c r="E17" i="2"/>
  <c r="K17" i="2"/>
  <c r="L17" i="2" s="1"/>
  <c r="N17" i="2"/>
  <c r="Q17" i="2" s="1"/>
  <c r="AS17" i="2"/>
  <c r="AY17" i="2"/>
  <c r="BG17" i="2"/>
  <c r="D17" i="2" s="1"/>
  <c r="F17" i="2" s="1"/>
  <c r="E18" i="2"/>
  <c r="N18" i="2"/>
  <c r="AS18" i="2"/>
  <c r="AY18" i="2"/>
  <c r="BG18" i="2"/>
  <c r="D18" i="2" s="1"/>
  <c r="F18" i="2" s="1"/>
  <c r="E19" i="2"/>
  <c r="N19" i="2"/>
  <c r="AS19" i="2"/>
  <c r="AY19" i="2"/>
  <c r="BG19" i="2"/>
  <c r="D19" i="2" s="1"/>
  <c r="F19" i="2" s="1"/>
  <c r="E20" i="2"/>
  <c r="N20" i="2"/>
  <c r="AS20" i="2"/>
  <c r="AY20" i="2"/>
  <c r="BG20" i="2"/>
  <c r="D20" i="2" s="1"/>
  <c r="F20" i="2" s="1"/>
  <c r="E21" i="2"/>
  <c r="N21" i="2"/>
  <c r="AS21" i="2"/>
  <c r="AY21" i="2"/>
  <c r="BG21" i="2"/>
  <c r="D21" i="2" s="1"/>
  <c r="F21" i="2" s="1"/>
  <c r="E22" i="2"/>
  <c r="N22" i="2"/>
  <c r="AS22" i="2"/>
  <c r="AY22" i="2"/>
  <c r="BG22" i="2"/>
  <c r="D22" i="2" s="1"/>
  <c r="F22" i="2" s="1"/>
  <c r="E23" i="2"/>
  <c r="N23" i="2"/>
  <c r="AS23" i="2"/>
  <c r="AY23" i="2"/>
  <c r="BG23" i="2"/>
  <c r="D23" i="2" s="1"/>
  <c r="F23" i="2" s="1"/>
  <c r="E24" i="2"/>
  <c r="K24" i="2"/>
  <c r="L24" i="2" s="1"/>
  <c r="AS24" i="2"/>
  <c r="AY24" i="2"/>
  <c r="BG24" i="2"/>
  <c r="D24" i="2" s="1"/>
  <c r="F24" i="2" s="1"/>
  <c r="E25" i="2"/>
  <c r="N25" i="2"/>
  <c r="AS25" i="2"/>
  <c r="AY25" i="2"/>
  <c r="BG25" i="2"/>
  <c r="D25" i="2" s="1"/>
  <c r="F25" i="2" s="1"/>
  <c r="D26" i="2"/>
  <c r="E26" i="2"/>
  <c r="K26" i="2"/>
  <c r="L26" i="2"/>
  <c r="N26" i="2"/>
  <c r="C28" i="2"/>
  <c r="G28" i="2"/>
  <c r="R28" i="2"/>
  <c r="S28" i="2"/>
  <c r="T28" i="2"/>
  <c r="U28" i="2"/>
  <c r="V28" i="2"/>
  <c r="W28" i="2"/>
  <c r="X28" i="2"/>
  <c r="X134" i="2" s="1"/>
  <c r="Y28" i="2"/>
  <c r="Z28" i="2"/>
  <c r="AA28" i="2"/>
  <c r="AB28" i="2"/>
  <c r="AC28" i="2"/>
  <c r="AD28" i="2"/>
  <c r="AE28" i="2"/>
  <c r="AF28" i="2"/>
  <c r="AF134" i="2" s="1"/>
  <c r="AG28" i="2"/>
  <c r="AH28" i="2"/>
  <c r="AI28" i="2"/>
  <c r="AJ28" i="2"/>
  <c r="AK28" i="2"/>
  <c r="AL28" i="2"/>
  <c r="AM28" i="2"/>
  <c r="AN28" i="2"/>
  <c r="AN134" i="2" s="1"/>
  <c r="AO28" i="2"/>
  <c r="AP28" i="2"/>
  <c r="AQ28" i="2"/>
  <c r="AR28" i="2"/>
  <c r="AT28" i="2"/>
  <c r="AU28" i="2"/>
  <c r="AV28" i="2"/>
  <c r="AW28" i="2"/>
  <c r="AX28" i="2"/>
  <c r="AZ28" i="2"/>
  <c r="BA28" i="2"/>
  <c r="BB28" i="2"/>
  <c r="BC28" i="2"/>
  <c r="BD28" i="2"/>
  <c r="BE28" i="2"/>
  <c r="BF28" i="2"/>
  <c r="AS30" i="2"/>
  <c r="AY30" i="2"/>
  <c r="BG30" i="2"/>
  <c r="F31" i="2"/>
  <c r="AS31" i="2"/>
  <c r="E31" i="2" s="1"/>
  <c r="AY31" i="2"/>
  <c r="BG31" i="2"/>
  <c r="D31" i="2" s="1"/>
  <c r="D32" i="2"/>
  <c r="F32" i="2"/>
  <c r="K32" i="2"/>
  <c r="L32" i="2"/>
  <c r="AS32" i="2"/>
  <c r="E32" i="2" s="1"/>
  <c r="E33" i="2"/>
  <c r="K33" i="2"/>
  <c r="L33" i="2" s="1"/>
  <c r="N33" i="2"/>
  <c r="AS33" i="2"/>
  <c r="AY33" i="2"/>
  <c r="BG33" i="2"/>
  <c r="D33" i="2" s="1"/>
  <c r="E34" i="2"/>
  <c r="N34" i="2"/>
  <c r="AS34" i="2"/>
  <c r="AY34" i="2"/>
  <c r="BG34" i="2"/>
  <c r="D34" i="2" s="1"/>
  <c r="E35" i="2"/>
  <c r="N35" i="2"/>
  <c r="AS35" i="2"/>
  <c r="AY35" i="2"/>
  <c r="BG35" i="2"/>
  <c r="D35" i="2" s="1"/>
  <c r="F35" i="2" s="1"/>
  <c r="E36" i="2"/>
  <c r="N36" i="2"/>
  <c r="AS36" i="2"/>
  <c r="AY36" i="2"/>
  <c r="BG36" i="2"/>
  <c r="D36" i="2" s="1"/>
  <c r="E37" i="2"/>
  <c r="K37" i="2"/>
  <c r="L37" i="2" s="1"/>
  <c r="N37" i="2"/>
  <c r="AS37" i="2"/>
  <c r="AY37" i="2"/>
  <c r="BG37" i="2"/>
  <c r="D37" i="2" s="1"/>
  <c r="E38" i="2"/>
  <c r="K38" i="2"/>
  <c r="L38" i="2"/>
  <c r="AS38" i="2"/>
  <c r="AY38" i="2"/>
  <c r="BG38" i="2"/>
  <c r="D38" i="2" s="1"/>
  <c r="E39" i="2"/>
  <c r="AS39" i="2"/>
  <c r="AY39" i="2"/>
  <c r="BG39" i="2"/>
  <c r="D39" i="2" s="1"/>
  <c r="F39" i="2" s="1"/>
  <c r="E40" i="2"/>
  <c r="N40" i="2"/>
  <c r="AS40" i="2"/>
  <c r="AY40" i="2"/>
  <c r="BG40" i="2"/>
  <c r="D40" i="2" s="1"/>
  <c r="E41" i="2"/>
  <c r="N41" i="2"/>
  <c r="AS41" i="2"/>
  <c r="AY41" i="2"/>
  <c r="BG41" i="2"/>
  <c r="D41" i="2" s="1"/>
  <c r="E42" i="2"/>
  <c r="K42" i="2"/>
  <c r="L42" i="2" s="1"/>
  <c r="N42" i="2"/>
  <c r="AS42" i="2"/>
  <c r="AY42" i="2"/>
  <c r="BG42" i="2"/>
  <c r="D42" i="2" s="1"/>
  <c r="E43" i="2"/>
  <c r="K43" i="2"/>
  <c r="L43" i="2" s="1"/>
  <c r="N43" i="2"/>
  <c r="Q43" i="2" s="1"/>
  <c r="AS43" i="2"/>
  <c r="AY43" i="2"/>
  <c r="BG43" i="2"/>
  <c r="D43" i="2" s="1"/>
  <c r="F43" i="2" s="1"/>
  <c r="E44" i="2"/>
  <c r="AS44" i="2"/>
  <c r="AY44" i="2"/>
  <c r="BG44" i="2"/>
  <c r="D44" i="2" s="1"/>
  <c r="E45" i="2"/>
  <c r="K45" i="2"/>
  <c r="L45" i="2" s="1"/>
  <c r="N45" i="2"/>
  <c r="AS45" i="2"/>
  <c r="AY45" i="2"/>
  <c r="BG45" i="2"/>
  <c r="D45" i="2" s="1"/>
  <c r="F45" i="2" s="1"/>
  <c r="E46" i="2"/>
  <c r="N46" i="2"/>
  <c r="AS46" i="2"/>
  <c r="AY46" i="2"/>
  <c r="BG46" i="2"/>
  <c r="D46" i="2" s="1"/>
  <c r="F46" i="2" s="1"/>
  <c r="E47" i="2"/>
  <c r="N47" i="2"/>
  <c r="AS47" i="2"/>
  <c r="AY47" i="2"/>
  <c r="BG47" i="2"/>
  <c r="D47" i="2" s="1"/>
  <c r="E48" i="2"/>
  <c r="N48" i="2"/>
  <c r="AS48" i="2"/>
  <c r="AY48" i="2"/>
  <c r="BG48" i="2"/>
  <c r="D48" i="2" s="1"/>
  <c r="F48" i="2" s="1"/>
  <c r="E49" i="2"/>
  <c r="AS49" i="2"/>
  <c r="AY49" i="2"/>
  <c r="BG49" i="2"/>
  <c r="D49" i="2" s="1"/>
  <c r="F49" i="2" s="1"/>
  <c r="E50" i="2"/>
  <c r="AS50" i="2"/>
  <c r="AY50" i="2"/>
  <c r="BG50" i="2"/>
  <c r="D50" i="2" s="1"/>
  <c r="F50" i="2" s="1"/>
  <c r="E51" i="2"/>
  <c r="N51" i="2"/>
  <c r="AS51" i="2"/>
  <c r="AY51" i="2"/>
  <c r="BG51" i="2"/>
  <c r="D51" i="2" s="1"/>
  <c r="E52" i="2"/>
  <c r="N52" i="2"/>
  <c r="AS52" i="2"/>
  <c r="AY52" i="2"/>
  <c r="BG52" i="2"/>
  <c r="D52" i="2" s="1"/>
  <c r="E53" i="2"/>
  <c r="AS53" i="2"/>
  <c r="AY53" i="2"/>
  <c r="BG53" i="2"/>
  <c r="D53" i="2" s="1"/>
  <c r="F53" i="2" s="1"/>
  <c r="AS54" i="2"/>
  <c r="AY54" i="2"/>
  <c r="E54" i="2" s="1"/>
  <c r="BG54" i="2"/>
  <c r="D54" i="2" s="1"/>
  <c r="E55" i="2"/>
  <c r="AS55" i="2"/>
  <c r="AY55" i="2"/>
  <c r="BG55" i="2"/>
  <c r="D55" i="2" s="1"/>
  <c r="E56" i="2"/>
  <c r="K56" i="2"/>
  <c r="L56" i="2" s="1"/>
  <c r="N56" i="2"/>
  <c r="AS56" i="2"/>
  <c r="AY56" i="2"/>
  <c r="BG56" i="2"/>
  <c r="D56" i="2" s="1"/>
  <c r="F56" i="2" s="1"/>
  <c r="E57" i="2"/>
  <c r="N57" i="2"/>
  <c r="AS57" i="2"/>
  <c r="AY57" i="2"/>
  <c r="BG57" i="2"/>
  <c r="D57" i="2" s="1"/>
  <c r="E58" i="2"/>
  <c r="F58" i="2" s="1"/>
  <c r="N58" i="2"/>
  <c r="AS58" i="2"/>
  <c r="BG58" i="2"/>
  <c r="D58" i="2" s="1"/>
  <c r="D59" i="2"/>
  <c r="N59" i="2"/>
  <c r="AS59" i="2"/>
  <c r="E59" i="2" s="1"/>
  <c r="F59" i="2" s="1"/>
  <c r="P59" i="2" s="1"/>
  <c r="AY59" i="2"/>
  <c r="BG59" i="2"/>
  <c r="D60" i="2"/>
  <c r="K60" i="2"/>
  <c r="L60" i="2" s="1"/>
  <c r="N60" i="2"/>
  <c r="AS60" i="2"/>
  <c r="AY60" i="2"/>
  <c r="BG60" i="2"/>
  <c r="D61" i="2"/>
  <c r="K61" i="2"/>
  <c r="L61" i="2" s="1"/>
  <c r="N61" i="2"/>
  <c r="AS61" i="2"/>
  <c r="AY61" i="2"/>
  <c r="BG61" i="2"/>
  <c r="D62" i="2"/>
  <c r="N62" i="2"/>
  <c r="AS62" i="2"/>
  <c r="E62" i="2" s="1"/>
  <c r="F62" i="2" s="1"/>
  <c r="AY62" i="2"/>
  <c r="BG62" i="2"/>
  <c r="D63" i="2"/>
  <c r="N63" i="2"/>
  <c r="AS63" i="2"/>
  <c r="E63" i="2" s="1"/>
  <c r="F63" i="2" s="1"/>
  <c r="AY63" i="2"/>
  <c r="BG63" i="2"/>
  <c r="D64" i="2"/>
  <c r="N64" i="2"/>
  <c r="AS64" i="2"/>
  <c r="AY64" i="2"/>
  <c r="BG64" i="2"/>
  <c r="D65" i="2"/>
  <c r="N65" i="2"/>
  <c r="AS65" i="2"/>
  <c r="AY65" i="2"/>
  <c r="BG65" i="2"/>
  <c r="N66" i="2"/>
  <c r="AS66" i="2"/>
  <c r="E66" i="2" s="1"/>
  <c r="BG66" i="2"/>
  <c r="D66" i="2" s="1"/>
  <c r="F66" i="2" s="1"/>
  <c r="D67" i="2"/>
  <c r="E67" i="2"/>
  <c r="F67" i="2" s="1"/>
  <c r="Q67" i="2"/>
  <c r="N68" i="2"/>
  <c r="AS68" i="2"/>
  <c r="E68" i="2" s="1"/>
  <c r="AY68" i="2"/>
  <c r="BG68" i="2"/>
  <c r="D68" i="2" s="1"/>
  <c r="F68" i="2" s="1"/>
  <c r="P68" i="2" s="1"/>
  <c r="K69" i="2"/>
  <c r="L69" i="2" s="1"/>
  <c r="N69" i="2"/>
  <c r="AS69" i="2"/>
  <c r="E69" i="2" s="1"/>
  <c r="AY69" i="2"/>
  <c r="BG69" i="2"/>
  <c r="D69" i="2" s="1"/>
  <c r="F69" i="2" s="1"/>
  <c r="C71" i="2"/>
  <c r="G71" i="2"/>
  <c r="M71" i="2"/>
  <c r="R71" i="2"/>
  <c r="R134" i="2" s="1"/>
  <c r="S71" i="2"/>
  <c r="T71" i="2"/>
  <c r="U71" i="2"/>
  <c r="V71" i="2"/>
  <c r="W71" i="2"/>
  <c r="X71" i="2"/>
  <c r="Y71" i="2"/>
  <c r="Z71" i="2"/>
  <c r="Z134" i="2" s="1"/>
  <c r="AA71" i="2"/>
  <c r="AB71" i="2"/>
  <c r="AC71" i="2"/>
  <c r="AD71" i="2"/>
  <c r="AE71" i="2"/>
  <c r="AF71" i="2"/>
  <c r="AG71" i="2"/>
  <c r="AH71" i="2"/>
  <c r="AH134" i="2" s="1"/>
  <c r="AI71" i="2"/>
  <c r="AJ71" i="2"/>
  <c r="AK71" i="2"/>
  <c r="AL71" i="2"/>
  <c r="AM71" i="2"/>
  <c r="AN71" i="2"/>
  <c r="AO71" i="2"/>
  <c r="AP71" i="2"/>
  <c r="AP134" i="2" s="1"/>
  <c r="AQ71" i="2"/>
  <c r="AR71" i="2"/>
  <c r="AS71" i="2"/>
  <c r="AT71" i="2"/>
  <c r="AU71" i="2"/>
  <c r="AV71" i="2"/>
  <c r="AW71" i="2"/>
  <c r="AX71" i="2"/>
  <c r="AX134" i="2" s="1"/>
  <c r="AZ71" i="2"/>
  <c r="BA71" i="2"/>
  <c r="BB71" i="2"/>
  <c r="BC71" i="2"/>
  <c r="BD71" i="2"/>
  <c r="BE71" i="2"/>
  <c r="BF71" i="2"/>
  <c r="BF134" i="2" s="1"/>
  <c r="E73" i="2"/>
  <c r="N73" i="2"/>
  <c r="AS73" i="2"/>
  <c r="AY73" i="2"/>
  <c r="BG73" i="2"/>
  <c r="BG71" i="2" s="1"/>
  <c r="N74" i="2"/>
  <c r="AS74" i="2"/>
  <c r="AY74" i="2"/>
  <c r="E74" i="2" s="1"/>
  <c r="BG74" i="2"/>
  <c r="D74" i="2" s="1"/>
  <c r="E75" i="2"/>
  <c r="K75" i="2"/>
  <c r="L75" i="2" s="1"/>
  <c r="AS75" i="2"/>
  <c r="AY75" i="2"/>
  <c r="BG75" i="2"/>
  <c r="D75" i="2" s="1"/>
  <c r="F75" i="2" s="1"/>
  <c r="D76" i="2"/>
  <c r="AS76" i="2"/>
  <c r="AY76" i="2"/>
  <c r="E76" i="2" s="1"/>
  <c r="F76" i="2" s="1"/>
  <c r="BG76" i="2"/>
  <c r="D77" i="2"/>
  <c r="N77" i="2"/>
  <c r="AS77" i="2"/>
  <c r="AY77" i="2"/>
  <c r="E77" i="2" s="1"/>
  <c r="F77" i="2" s="1"/>
  <c r="BG77" i="2"/>
  <c r="D78" i="2"/>
  <c r="E78" i="2"/>
  <c r="F78" i="2"/>
  <c r="K78" i="2"/>
  <c r="L78" i="2" s="1"/>
  <c r="N78" i="2"/>
  <c r="AS78" i="2"/>
  <c r="AY78" i="2"/>
  <c r="BG78" i="2"/>
  <c r="D79" i="2"/>
  <c r="AS79" i="2"/>
  <c r="AY79" i="2"/>
  <c r="E79" i="2" s="1"/>
  <c r="F79" i="2" s="1"/>
  <c r="BG79" i="2"/>
  <c r="D80" i="2"/>
  <c r="N80" i="2"/>
  <c r="AS80" i="2"/>
  <c r="AY80" i="2"/>
  <c r="E80" i="2" s="1"/>
  <c r="F80" i="2" s="1"/>
  <c r="BG80" i="2"/>
  <c r="D81" i="2"/>
  <c r="N81" i="2"/>
  <c r="AS81" i="2"/>
  <c r="AY81" i="2"/>
  <c r="E81" i="2" s="1"/>
  <c r="F81" i="2" s="1"/>
  <c r="BG81" i="2"/>
  <c r="D82" i="2"/>
  <c r="K82" i="2"/>
  <c r="L82" i="2" s="1"/>
  <c r="AS82" i="2"/>
  <c r="AY82" i="2"/>
  <c r="E82" i="2" s="1"/>
  <c r="F82" i="2" s="1"/>
  <c r="BG82" i="2"/>
  <c r="D83" i="2"/>
  <c r="E83" i="2"/>
  <c r="F83" i="2" s="1"/>
  <c r="K83" i="2"/>
  <c r="L83" i="2" s="1"/>
  <c r="O83" i="2" s="1"/>
  <c r="N83" i="2"/>
  <c r="AS83" i="2"/>
  <c r="AY83" i="2"/>
  <c r="BG83" i="2"/>
  <c r="D84" i="2"/>
  <c r="K84" i="2"/>
  <c r="L84" i="2" s="1"/>
  <c r="N84" i="2"/>
  <c r="AS84" i="2"/>
  <c r="AY84" i="2"/>
  <c r="E84" i="2" s="1"/>
  <c r="F84" i="2" s="1"/>
  <c r="BG84" i="2"/>
  <c r="D85" i="2"/>
  <c r="K85" i="2"/>
  <c r="L85" i="2" s="1"/>
  <c r="N85" i="2"/>
  <c r="AS85" i="2"/>
  <c r="AY85" i="2"/>
  <c r="E85" i="2" s="1"/>
  <c r="F85" i="2" s="1"/>
  <c r="BG85" i="2"/>
  <c r="D86" i="2"/>
  <c r="E86" i="2"/>
  <c r="F86" i="2" s="1"/>
  <c r="N86" i="2"/>
  <c r="AS86" i="2"/>
  <c r="AY86" i="2"/>
  <c r="BG86" i="2"/>
  <c r="D87" i="2"/>
  <c r="K87" i="2"/>
  <c r="L87" i="2" s="1"/>
  <c r="N87" i="2"/>
  <c r="AS87" i="2"/>
  <c r="AY87" i="2"/>
  <c r="E87" i="2" s="1"/>
  <c r="F87" i="2" s="1"/>
  <c r="BG87" i="2"/>
  <c r="D88" i="2"/>
  <c r="K88" i="2"/>
  <c r="L88" i="2" s="1"/>
  <c r="N88" i="2"/>
  <c r="AS88" i="2"/>
  <c r="AY88" i="2"/>
  <c r="E88" i="2" s="1"/>
  <c r="F88" i="2" s="1"/>
  <c r="BG88" i="2"/>
  <c r="D89" i="2"/>
  <c r="N89" i="2"/>
  <c r="AS89" i="2"/>
  <c r="AY89" i="2"/>
  <c r="E89" i="2" s="1"/>
  <c r="F89" i="2" s="1"/>
  <c r="BG89" i="2"/>
  <c r="D90" i="2"/>
  <c r="K90" i="2"/>
  <c r="L90" i="2" s="1"/>
  <c r="N90" i="2"/>
  <c r="AS90" i="2"/>
  <c r="AY90" i="2"/>
  <c r="E90" i="2" s="1"/>
  <c r="F90" i="2" s="1"/>
  <c r="BG90" i="2"/>
  <c r="D91" i="2"/>
  <c r="E91" i="2"/>
  <c r="F91" i="2" s="1"/>
  <c r="N91" i="2"/>
  <c r="AS91" i="2"/>
  <c r="AY91" i="2"/>
  <c r="BG91" i="2"/>
  <c r="D92" i="2"/>
  <c r="K92" i="2"/>
  <c r="L92" i="2" s="1"/>
  <c r="AS92" i="2"/>
  <c r="AY92" i="2"/>
  <c r="E92" i="2" s="1"/>
  <c r="F92" i="2" s="1"/>
  <c r="BG92" i="2"/>
  <c r="C94" i="2"/>
  <c r="D94" i="2"/>
  <c r="G94" i="2"/>
  <c r="I94" i="2"/>
  <c r="R94" i="2"/>
  <c r="S94" i="2"/>
  <c r="T94" i="2"/>
  <c r="U94" i="2"/>
  <c r="V94" i="2"/>
  <c r="W94" i="2"/>
  <c r="X94" i="2"/>
  <c r="Y94" i="2"/>
  <c r="Y134" i="2" s="1"/>
  <c r="Z94" i="2"/>
  <c r="AA94" i="2"/>
  <c r="AB94" i="2"/>
  <c r="AC94" i="2"/>
  <c r="AD94" i="2"/>
  <c r="AE94" i="2"/>
  <c r="AF94" i="2"/>
  <c r="AG94" i="2"/>
  <c r="AG134" i="2" s="1"/>
  <c r="AH94" i="2"/>
  <c r="AI94" i="2"/>
  <c r="AJ94" i="2"/>
  <c r="AK94" i="2"/>
  <c r="AL94" i="2"/>
  <c r="AM94" i="2"/>
  <c r="AT94" i="2"/>
  <c r="AU94" i="2"/>
  <c r="AV94" i="2"/>
  <c r="AW94" i="2"/>
  <c r="AX94" i="2"/>
  <c r="AZ94" i="2"/>
  <c r="BA94" i="2"/>
  <c r="BB94" i="2"/>
  <c r="BC94" i="2"/>
  <c r="BD94" i="2"/>
  <c r="BE94" i="2"/>
  <c r="BF94" i="2"/>
  <c r="D96" i="2"/>
  <c r="H94" i="2"/>
  <c r="K96" i="2"/>
  <c r="N96" i="2"/>
  <c r="AS96" i="2"/>
  <c r="AY96" i="2"/>
  <c r="AY94" i="2" s="1"/>
  <c r="BG96" i="2"/>
  <c r="BG94" i="2" s="1"/>
  <c r="C98" i="2"/>
  <c r="G98" i="2"/>
  <c r="R98" i="2"/>
  <c r="S98" i="2"/>
  <c r="T98" i="2"/>
  <c r="U98" i="2"/>
  <c r="V98" i="2"/>
  <c r="W98" i="2"/>
  <c r="X98" i="2"/>
  <c r="Y98" i="2"/>
  <c r="Z98" i="2"/>
  <c r="AA98" i="2"/>
  <c r="AB98" i="2"/>
  <c r="AC98" i="2"/>
  <c r="AD98" i="2"/>
  <c r="AE98" i="2"/>
  <c r="AF98" i="2"/>
  <c r="AG98" i="2"/>
  <c r="AH98" i="2"/>
  <c r="AI98" i="2"/>
  <c r="AJ98" i="2"/>
  <c r="AK98" i="2"/>
  <c r="AL98" i="2"/>
  <c r="AM98" i="2"/>
  <c r="AN98" i="2"/>
  <c r="AO98" i="2"/>
  <c r="AP98" i="2"/>
  <c r="AQ98" i="2"/>
  <c r="AR98" i="2"/>
  <c r="AT98" i="2"/>
  <c r="AU98" i="2"/>
  <c r="AV98" i="2"/>
  <c r="AW98" i="2"/>
  <c r="AX98" i="2"/>
  <c r="AY98" i="2"/>
  <c r="AZ98" i="2"/>
  <c r="BA98" i="2"/>
  <c r="BB98" i="2"/>
  <c r="BC98" i="2"/>
  <c r="BD98" i="2"/>
  <c r="BE98" i="2"/>
  <c r="BF98" i="2"/>
  <c r="E100" i="2"/>
  <c r="N100" i="2"/>
  <c r="AS100" i="2"/>
  <c r="AS98" i="2" s="1"/>
  <c r="AY100" i="2"/>
  <c r="BG100" i="2"/>
  <c r="D100" i="2" s="1"/>
  <c r="N101" i="2"/>
  <c r="AS101" i="2"/>
  <c r="E101" i="2" s="1"/>
  <c r="AY101" i="2"/>
  <c r="BG101" i="2"/>
  <c r="N102" i="2"/>
  <c r="AS102" i="2"/>
  <c r="E102" i="2" s="1"/>
  <c r="AY102" i="2"/>
  <c r="BG102" i="2"/>
  <c r="D102" i="2" s="1"/>
  <c r="N103" i="2"/>
  <c r="AS103" i="2"/>
  <c r="E103" i="2" s="1"/>
  <c r="AY103" i="2"/>
  <c r="BG103" i="2"/>
  <c r="D103" i="2" s="1"/>
  <c r="F103" i="2" s="1"/>
  <c r="N104" i="2"/>
  <c r="AS104" i="2"/>
  <c r="E104" i="2" s="1"/>
  <c r="AY104" i="2"/>
  <c r="BG104" i="2"/>
  <c r="D104" i="2" s="1"/>
  <c r="N105" i="2"/>
  <c r="AS105" i="2"/>
  <c r="E105" i="2" s="1"/>
  <c r="AY105" i="2"/>
  <c r="BG105" i="2"/>
  <c r="D105" i="2" s="1"/>
  <c r="E106" i="2"/>
  <c r="K106" i="2"/>
  <c r="L106" i="2" s="1"/>
  <c r="N106" i="2"/>
  <c r="AS106" i="2"/>
  <c r="AY106" i="2"/>
  <c r="BG106" i="2"/>
  <c r="D106" i="2" s="1"/>
  <c r="N107" i="2"/>
  <c r="AS107" i="2"/>
  <c r="E107" i="2" s="1"/>
  <c r="AY107" i="2"/>
  <c r="BG107" i="2"/>
  <c r="D107" i="2" s="1"/>
  <c r="N108" i="2"/>
  <c r="AS108" i="2"/>
  <c r="E108" i="2" s="1"/>
  <c r="AY108" i="2"/>
  <c r="BG108" i="2"/>
  <c r="D108" i="2" s="1"/>
  <c r="F108" i="2" s="1"/>
  <c r="E109" i="2"/>
  <c r="E98" i="2" s="1"/>
  <c r="M98" i="2"/>
  <c r="AS109" i="2"/>
  <c r="AY109" i="2"/>
  <c r="BG109" i="2"/>
  <c r="D109" i="2" s="1"/>
  <c r="AS110" i="2"/>
  <c r="E110" i="2" s="1"/>
  <c r="AY110" i="2"/>
  <c r="BG110" i="2"/>
  <c r="D110" i="2" s="1"/>
  <c r="C112" i="2"/>
  <c r="G112" i="2"/>
  <c r="G134" i="2" s="1"/>
  <c r="R112" i="2"/>
  <c r="S112" i="2"/>
  <c r="T112" i="2"/>
  <c r="T134" i="2" s="1"/>
  <c r="U112" i="2"/>
  <c r="V112" i="2"/>
  <c r="W112" i="2"/>
  <c r="X112" i="2"/>
  <c r="Y112" i="2"/>
  <c r="Z112" i="2"/>
  <c r="AA112" i="2"/>
  <c r="AB112" i="2"/>
  <c r="AB134" i="2" s="1"/>
  <c r="AC112" i="2"/>
  <c r="AD112" i="2"/>
  <c r="AE112" i="2"/>
  <c r="AF112" i="2"/>
  <c r="AG112" i="2"/>
  <c r="AH112" i="2"/>
  <c r="AI112" i="2"/>
  <c r="AJ112" i="2"/>
  <c r="AJ134" i="2" s="1"/>
  <c r="AK112" i="2"/>
  <c r="AL112" i="2"/>
  <c r="AM112" i="2"/>
  <c r="AN112" i="2"/>
  <c r="AO112" i="2"/>
  <c r="AP112" i="2"/>
  <c r="AQ112" i="2"/>
  <c r="AR112" i="2"/>
  <c r="AR134" i="2" s="1"/>
  <c r="AT112" i="2"/>
  <c r="AU112" i="2"/>
  <c r="AV112" i="2"/>
  <c r="AW112" i="2"/>
  <c r="AX112" i="2"/>
  <c r="AZ112" i="2"/>
  <c r="BA112" i="2"/>
  <c r="BB112" i="2"/>
  <c r="BC112" i="2"/>
  <c r="BD112" i="2"/>
  <c r="BE112" i="2"/>
  <c r="BF112" i="2"/>
  <c r="D114" i="2"/>
  <c r="AS114" i="2"/>
  <c r="AY114" i="2"/>
  <c r="BG114" i="2"/>
  <c r="D115" i="2"/>
  <c r="F115" i="2" s="1"/>
  <c r="E115" i="2"/>
  <c r="K115" i="2"/>
  <c r="L115" i="2" s="1"/>
  <c r="N115" i="2"/>
  <c r="D116" i="2"/>
  <c r="E116" i="2"/>
  <c r="K116" i="2"/>
  <c r="L116" i="2" s="1"/>
  <c r="N116" i="2"/>
  <c r="D117" i="2"/>
  <c r="E117" i="2"/>
  <c r="F117" i="2" s="1"/>
  <c r="K117" i="2"/>
  <c r="L117" i="2"/>
  <c r="N118" i="2"/>
  <c r="AS118" i="2"/>
  <c r="AY118" i="2"/>
  <c r="BG118" i="2"/>
  <c r="D118" i="2" s="1"/>
  <c r="D119" i="2"/>
  <c r="F119" i="2"/>
  <c r="K119" i="2"/>
  <c r="L119" i="2"/>
  <c r="N119" i="2"/>
  <c r="AS119" i="2"/>
  <c r="E119" i="2" s="1"/>
  <c r="BG119" i="2"/>
  <c r="K120" i="2"/>
  <c r="L120" i="2" s="1"/>
  <c r="N120" i="2"/>
  <c r="AS120" i="2"/>
  <c r="AY120" i="2"/>
  <c r="E120" i="2" s="1"/>
  <c r="BG120" i="2"/>
  <c r="D120" i="2" s="1"/>
  <c r="D121" i="2"/>
  <c r="E121" i="2"/>
  <c r="F121" i="2"/>
  <c r="P121" i="2" s="1"/>
  <c r="N121" i="2"/>
  <c r="AS121" i="2"/>
  <c r="K122" i="2"/>
  <c r="L122" i="2" s="1"/>
  <c r="AS122" i="2"/>
  <c r="E122" i="2" s="1"/>
  <c r="BG122" i="2"/>
  <c r="D122" i="2" s="1"/>
  <c r="F122" i="2" s="1"/>
  <c r="K123" i="2"/>
  <c r="L123" i="2"/>
  <c r="AS123" i="2"/>
  <c r="E123" i="2" s="1"/>
  <c r="AY123" i="2"/>
  <c r="BG123" i="2"/>
  <c r="D123" i="2" s="1"/>
  <c r="F123" i="2" s="1"/>
  <c r="C125" i="2"/>
  <c r="D125" i="2"/>
  <c r="H125" i="2"/>
  <c r="I125" i="2"/>
  <c r="J125" i="2"/>
  <c r="K125" i="2"/>
  <c r="L125" i="2"/>
  <c r="AA125" i="2"/>
  <c r="AB125" i="2"/>
  <c r="AS125" i="2"/>
  <c r="D127" i="2"/>
  <c r="M127" i="2"/>
  <c r="M125" i="2" s="1"/>
  <c r="N127" i="2"/>
  <c r="O127" i="2"/>
  <c r="O125" i="2" s="1"/>
  <c r="AS127" i="2"/>
  <c r="E127" i="2" s="1"/>
  <c r="AT127" i="2"/>
  <c r="AT125" i="2" s="1"/>
  <c r="C130" i="2"/>
  <c r="E130" i="2"/>
  <c r="F130" i="2"/>
  <c r="G130" i="2"/>
  <c r="M130" i="2"/>
  <c r="R130" i="2"/>
  <c r="S130" i="2"/>
  <c r="T130" i="2"/>
  <c r="U130" i="2"/>
  <c r="V130" i="2"/>
  <c r="V134" i="2" s="1"/>
  <c r="W130" i="2"/>
  <c r="X130" i="2"/>
  <c r="Y130" i="2"/>
  <c r="Z130" i="2"/>
  <c r="AA130" i="2"/>
  <c r="AB130" i="2"/>
  <c r="AC130" i="2"/>
  <c r="AC134" i="2" s="1"/>
  <c r="AD130" i="2"/>
  <c r="AD134" i="2" s="1"/>
  <c r="AE130" i="2"/>
  <c r="AF130" i="2"/>
  <c r="AG130" i="2"/>
  <c r="AH130" i="2"/>
  <c r="AI130" i="2"/>
  <c r="AJ130" i="2"/>
  <c r="AK130" i="2"/>
  <c r="AL130" i="2"/>
  <c r="AL134" i="2" s="1"/>
  <c r="AM130" i="2"/>
  <c r="AN130" i="2"/>
  <c r="AO130" i="2"/>
  <c r="AP130" i="2"/>
  <c r="AQ130" i="2"/>
  <c r="AR130" i="2"/>
  <c r="AS130" i="2"/>
  <c r="AT130" i="2"/>
  <c r="AU130" i="2"/>
  <c r="AV130" i="2"/>
  <c r="AW130" i="2"/>
  <c r="AX130" i="2"/>
  <c r="AZ130" i="2"/>
  <c r="BA130" i="2"/>
  <c r="BB130" i="2"/>
  <c r="BB134" i="2" s="1"/>
  <c r="BC130" i="2"/>
  <c r="BD130" i="2"/>
  <c r="BE130" i="2"/>
  <c r="BF130" i="2"/>
  <c r="D132" i="2"/>
  <c r="D130" i="2" s="1"/>
  <c r="E132" i="2"/>
  <c r="F132" i="2"/>
  <c r="J130" i="2"/>
  <c r="K132" i="2"/>
  <c r="K130" i="2" s="1"/>
  <c r="N132" i="2"/>
  <c r="N130" i="2" s="1"/>
  <c r="AS132" i="2"/>
  <c r="AY132" i="2"/>
  <c r="AY130" i="2" s="1"/>
  <c r="BG132" i="2"/>
  <c r="BG130" i="2" s="1"/>
  <c r="C134" i="2"/>
  <c r="S134" i="2"/>
  <c r="U134" i="2"/>
  <c r="W134" i="2"/>
  <c r="AA134" i="2"/>
  <c r="AE134" i="2"/>
  <c r="AI134" i="2"/>
  <c r="AK134" i="2"/>
  <c r="AM134" i="2"/>
  <c r="AO134" i="2"/>
  <c r="AQ134" i="2"/>
  <c r="AU134" i="2"/>
  <c r="AV134" i="2"/>
  <c r="AW134" i="2"/>
  <c r="AZ134" i="2"/>
  <c r="BA134" i="2"/>
  <c r="BC134" i="2"/>
  <c r="BD134" i="2"/>
  <c r="BE134" i="2"/>
  <c r="BF129" i="1"/>
  <c r="BD129" i="1"/>
  <c r="BC129" i="1"/>
  <c r="BB129" i="1"/>
  <c r="AZ129" i="1"/>
  <c r="AX129" i="1"/>
  <c r="AW129" i="1"/>
  <c r="AU129" i="1"/>
  <c r="AP129" i="1"/>
  <c r="AO129" i="1"/>
  <c r="AN129" i="1"/>
  <c r="AL129" i="1"/>
  <c r="AK129" i="1"/>
  <c r="AJ129" i="1"/>
  <c r="AI129" i="1"/>
  <c r="AH129" i="1"/>
  <c r="AG129" i="1"/>
  <c r="AF129" i="1"/>
  <c r="AE129" i="1"/>
  <c r="AD129" i="1"/>
  <c r="AC129" i="1"/>
  <c r="AB129" i="1"/>
  <c r="AA129" i="1"/>
  <c r="Z129" i="1"/>
  <c r="Y129" i="1"/>
  <c r="X129" i="1"/>
  <c r="W129" i="1"/>
  <c r="V129" i="1"/>
  <c r="U129" i="1"/>
  <c r="T129" i="1"/>
  <c r="S129" i="1"/>
  <c r="R129" i="1"/>
  <c r="N129" i="1"/>
  <c r="M129" i="1"/>
  <c r="J129" i="1"/>
  <c r="G129" i="1"/>
  <c r="C129" i="1"/>
  <c r="BE129" i="1"/>
  <c r="BA129" i="1"/>
  <c r="AV129" i="1"/>
  <c r="AT129" i="1"/>
  <c r="AM129" i="1"/>
  <c r="AS127" i="1"/>
  <c r="E127" i="1" s="1"/>
  <c r="E125" i="1" s="1"/>
  <c r="N125" i="1"/>
  <c r="J125" i="1"/>
  <c r="I125" i="1"/>
  <c r="D127" i="1"/>
  <c r="D125" i="1" s="1"/>
  <c r="C125" i="1"/>
  <c r="AS125" i="1"/>
  <c r="AA125" i="1"/>
  <c r="M125" i="1"/>
  <c r="BG117" i="1"/>
  <c r="D117" i="1" s="1"/>
  <c r="K117" i="1"/>
  <c r="L117" i="1" s="1"/>
  <c r="BG116" i="1"/>
  <c r="D116" i="1" s="1"/>
  <c r="AT112" i="1"/>
  <c r="AT98" i="1"/>
  <c r="BA98" i="1"/>
  <c r="BF94" i="1"/>
  <c r="BB94" i="1"/>
  <c r="BA94" i="1"/>
  <c r="AZ94" i="1"/>
  <c r="AY96" i="1"/>
  <c r="AY94" i="1" s="1"/>
  <c r="AJ94" i="1"/>
  <c r="AG94" i="1"/>
  <c r="AF94" i="1"/>
  <c r="AE94" i="1"/>
  <c r="AD94" i="1"/>
  <c r="AC94" i="1"/>
  <c r="AB94" i="1"/>
  <c r="AA94" i="1"/>
  <c r="Z94" i="1"/>
  <c r="Y94" i="1"/>
  <c r="V94" i="1"/>
  <c r="T94" i="1"/>
  <c r="S94" i="1"/>
  <c r="R94" i="1"/>
  <c r="N94" i="1"/>
  <c r="M94" i="1"/>
  <c r="I94" i="1"/>
  <c r="G94" i="1"/>
  <c r="C94" i="1"/>
  <c r="BE94" i="1"/>
  <c r="BD94" i="1"/>
  <c r="BC94" i="1"/>
  <c r="AX94" i="1"/>
  <c r="AW94" i="1"/>
  <c r="AV94" i="1"/>
  <c r="AU94" i="1"/>
  <c r="AT94" i="1"/>
  <c r="AI94" i="1"/>
  <c r="AH94" i="1"/>
  <c r="X94" i="1"/>
  <c r="W94" i="1"/>
  <c r="H94" i="1"/>
  <c r="D94" i="1"/>
  <c r="K90" i="1"/>
  <c r="L90" i="1" s="1"/>
  <c r="K89" i="1"/>
  <c r="AY73" i="1"/>
  <c r="AT71" i="1"/>
  <c r="AS70" i="1"/>
  <c r="K69" i="1"/>
  <c r="K59" i="1"/>
  <c r="BG58" i="1"/>
  <c r="D58" i="1" s="1"/>
  <c r="AY55" i="1"/>
  <c r="AY53" i="1"/>
  <c r="K53" i="1"/>
  <c r="K37" i="1"/>
  <c r="BG32" i="1"/>
  <c r="D32" i="1" s="1"/>
  <c r="AT28" i="1"/>
  <c r="AY26" i="1"/>
  <c r="D26" i="1"/>
  <c r="K25" i="1"/>
  <c r="L25" i="1" s="1"/>
  <c r="K24" i="1"/>
  <c r="L24" i="1" s="1"/>
  <c r="AY22" i="1"/>
  <c r="AT10" i="1"/>
  <c r="AY74" i="1" l="1"/>
  <c r="K34" i="1"/>
  <c r="K120" i="1"/>
  <c r="K15" i="1"/>
  <c r="BB71" i="1"/>
  <c r="K119" i="1"/>
  <c r="L119" i="1" s="1"/>
  <c r="AY52" i="1"/>
  <c r="Z71" i="1"/>
  <c r="AH71" i="1"/>
  <c r="AY105" i="1"/>
  <c r="BG101" i="1"/>
  <c r="D101" i="1" s="1"/>
  <c r="K102" i="1"/>
  <c r="L102" i="1" s="1"/>
  <c r="BE10" i="1"/>
  <c r="G10" i="1"/>
  <c r="AM98" i="1"/>
  <c r="AY21" i="1"/>
  <c r="AY12" i="1"/>
  <c r="K61" i="1"/>
  <c r="AS89" i="1"/>
  <c r="E89" i="1" s="1"/>
  <c r="K127" i="1"/>
  <c r="K125" i="1" s="1"/>
  <c r="AY13" i="1"/>
  <c r="BG22" i="1"/>
  <c r="D22" i="1" s="1"/>
  <c r="U71" i="1"/>
  <c r="K122" i="1"/>
  <c r="L122" i="1" s="1"/>
  <c r="K52" i="1"/>
  <c r="K47" i="1"/>
  <c r="L47" i="1" s="1"/>
  <c r="K79" i="1"/>
  <c r="L79" i="1" s="1"/>
  <c r="K79" i="2"/>
  <c r="L79" i="2" s="1"/>
  <c r="K20" i="1"/>
  <c r="L20" i="1" s="1"/>
  <c r="K26" i="1"/>
  <c r="L26" i="1" s="1"/>
  <c r="AY46" i="1"/>
  <c r="K91" i="2"/>
  <c r="L91" i="2" s="1"/>
  <c r="Q91" i="2" s="1"/>
  <c r="K91" i="1"/>
  <c r="L91" i="1" s="1"/>
  <c r="K81" i="2"/>
  <c r="L81" i="2" s="1"/>
  <c r="K81" i="1"/>
  <c r="L81" i="1" s="1"/>
  <c r="N76" i="2"/>
  <c r="BG52" i="1"/>
  <c r="D52" i="1" s="1"/>
  <c r="L53" i="1"/>
  <c r="K77" i="1"/>
  <c r="L77" i="1" s="1"/>
  <c r="K65" i="2"/>
  <c r="L65" i="2" s="1"/>
  <c r="K62" i="2"/>
  <c r="L62" i="2" s="1"/>
  <c r="O62" i="2" s="1"/>
  <c r="N38" i="2"/>
  <c r="AY18" i="1"/>
  <c r="G28" i="1"/>
  <c r="U28" i="1"/>
  <c r="AC28" i="1"/>
  <c r="AS46" i="1"/>
  <c r="E46" i="1" s="1"/>
  <c r="BG55" i="1"/>
  <c r="D55" i="1" s="1"/>
  <c r="K64" i="1"/>
  <c r="L64" i="1" s="1"/>
  <c r="T71" i="1"/>
  <c r="AB71" i="1"/>
  <c r="AJ71" i="1"/>
  <c r="AR71" i="1"/>
  <c r="BG88" i="1"/>
  <c r="D88" i="1" s="1"/>
  <c r="N122" i="2"/>
  <c r="Q115" i="2"/>
  <c r="K89" i="2"/>
  <c r="L89" i="2" s="1"/>
  <c r="K68" i="2"/>
  <c r="L68" i="2" s="1"/>
  <c r="O68" i="2" s="1"/>
  <c r="K68" i="1"/>
  <c r="L68" i="1" s="1"/>
  <c r="K64" i="2"/>
  <c r="L64" i="2" s="1"/>
  <c r="Q56" i="2"/>
  <c r="N49" i="2"/>
  <c r="K40" i="2"/>
  <c r="L40" i="2" s="1"/>
  <c r="N24" i="2"/>
  <c r="M10" i="2"/>
  <c r="N39" i="2"/>
  <c r="N32" i="2"/>
  <c r="N31" i="2"/>
  <c r="M28" i="2"/>
  <c r="K121" i="2"/>
  <c r="L121" i="2" s="1"/>
  <c r="O121" i="2" s="1"/>
  <c r="K121" i="1"/>
  <c r="L121" i="1" s="1"/>
  <c r="K18" i="1"/>
  <c r="L18" i="1" s="1"/>
  <c r="H125" i="1"/>
  <c r="K80" i="2"/>
  <c r="L80" i="2" s="1"/>
  <c r="Z10" i="1"/>
  <c r="Z133" i="1" s="1"/>
  <c r="AP10" i="1"/>
  <c r="W10" i="1"/>
  <c r="K56" i="1"/>
  <c r="L56" i="1" s="1"/>
  <c r="BG87" i="1"/>
  <c r="D87" i="1" s="1"/>
  <c r="K76" i="2"/>
  <c r="L76" i="2" s="1"/>
  <c r="BG17" i="1"/>
  <c r="D17" i="1" s="1"/>
  <c r="K45" i="1"/>
  <c r="L45" i="1" s="1"/>
  <c r="K62" i="1"/>
  <c r="L62" i="1" s="1"/>
  <c r="K66" i="1"/>
  <c r="L66" i="1" s="1"/>
  <c r="K101" i="1"/>
  <c r="L101" i="1" s="1"/>
  <c r="AW112" i="1"/>
  <c r="I71" i="2"/>
  <c r="K73" i="2"/>
  <c r="K15" i="2"/>
  <c r="L15" i="2" s="1"/>
  <c r="N75" i="2"/>
  <c r="K63" i="2"/>
  <c r="L63" i="2" s="1"/>
  <c r="J28" i="1"/>
  <c r="I27" i="1" s="1"/>
  <c r="R10" i="1"/>
  <c r="AH10" i="1"/>
  <c r="BD10" i="1"/>
  <c r="BG23" i="1"/>
  <c r="D23" i="1" s="1"/>
  <c r="F23" i="1" s="1"/>
  <c r="K100" i="2"/>
  <c r="H98" i="1"/>
  <c r="M71" i="1"/>
  <c r="N92" i="2"/>
  <c r="N82" i="2"/>
  <c r="H71" i="2"/>
  <c r="K77" i="2"/>
  <c r="L77" i="2" s="1"/>
  <c r="J71" i="2"/>
  <c r="AX10" i="1"/>
  <c r="K17" i="1"/>
  <c r="L17" i="1" s="1"/>
  <c r="AY17" i="1"/>
  <c r="AY40" i="1"/>
  <c r="BG49" i="1"/>
  <c r="D49" i="1" s="1"/>
  <c r="BA71" i="1"/>
  <c r="I130" i="2"/>
  <c r="I129" i="1"/>
  <c r="N110" i="2"/>
  <c r="N109" i="2"/>
  <c r="K86" i="2"/>
  <c r="L86" i="2" s="1"/>
  <c r="N79" i="2"/>
  <c r="K74" i="2"/>
  <c r="L74" i="2" s="1"/>
  <c r="K57" i="1"/>
  <c r="L57" i="1" s="1"/>
  <c r="K57" i="2"/>
  <c r="L57" i="2" s="1"/>
  <c r="N44" i="2"/>
  <c r="K36" i="2"/>
  <c r="L36" i="2" s="1"/>
  <c r="K35" i="2"/>
  <c r="L35" i="2" s="1"/>
  <c r="K35" i="1"/>
  <c r="L35" i="1" s="1"/>
  <c r="AC71" i="1"/>
  <c r="K12" i="1"/>
  <c r="L12" i="1" s="1"/>
  <c r="AE10" i="1"/>
  <c r="BG15" i="1"/>
  <c r="D15" i="1" s="1"/>
  <c r="BG16" i="1"/>
  <c r="D16" i="1" s="1"/>
  <c r="M10" i="1"/>
  <c r="K40" i="1"/>
  <c r="L40" i="1" s="1"/>
  <c r="AY61" i="1"/>
  <c r="H130" i="2"/>
  <c r="K131" i="1"/>
  <c r="N117" i="2"/>
  <c r="H98" i="2"/>
  <c r="J94" i="2"/>
  <c r="J94" i="1"/>
  <c r="K55" i="2"/>
  <c r="L55" i="2" s="1"/>
  <c r="N55" i="2" s="1"/>
  <c r="N54" i="2"/>
  <c r="N53" i="2"/>
  <c r="K46" i="2"/>
  <c r="L46" i="2" s="1"/>
  <c r="K46" i="1"/>
  <c r="L46" i="1" s="1"/>
  <c r="AY75" i="1"/>
  <c r="BG85" i="1"/>
  <c r="D85" i="1" s="1"/>
  <c r="K88" i="1"/>
  <c r="L88" i="1" s="1"/>
  <c r="K92" i="1"/>
  <c r="L92" i="1" s="1"/>
  <c r="AY92" i="1"/>
  <c r="W112" i="1"/>
  <c r="F127" i="1"/>
  <c r="M94" i="2"/>
  <c r="K51" i="2"/>
  <c r="L51" i="2" s="1"/>
  <c r="K47" i="2"/>
  <c r="L47" i="2" s="1"/>
  <c r="K41" i="2"/>
  <c r="L41" i="2" s="1"/>
  <c r="K22" i="2"/>
  <c r="L22" i="2" s="1"/>
  <c r="BG67" i="1"/>
  <c r="D67" i="1" s="1"/>
  <c r="P132" i="2"/>
  <c r="P130" i="2" s="1"/>
  <c r="H112" i="2"/>
  <c r="P83" i="2"/>
  <c r="K59" i="2"/>
  <c r="L59" i="2" s="1"/>
  <c r="K50" i="2"/>
  <c r="L50" i="2" s="1"/>
  <c r="N50" i="2" s="1"/>
  <c r="K39" i="2"/>
  <c r="L39" i="2" s="1"/>
  <c r="K25" i="2"/>
  <c r="L25" i="2" s="1"/>
  <c r="K20" i="2"/>
  <c r="L20" i="2" s="1"/>
  <c r="AS43" i="1"/>
  <c r="E43" i="1" s="1"/>
  <c r="AK71" i="1"/>
  <c r="AX98" i="1"/>
  <c r="G98" i="1"/>
  <c r="T98" i="1"/>
  <c r="AJ98" i="1"/>
  <c r="BD98" i="1"/>
  <c r="O115" i="2"/>
  <c r="K58" i="2"/>
  <c r="L58" i="2" s="1"/>
  <c r="K54" i="2"/>
  <c r="L54" i="2" s="1"/>
  <c r="K53" i="2"/>
  <c r="L53" i="2" s="1"/>
  <c r="K49" i="2"/>
  <c r="L49" i="2" s="1"/>
  <c r="K44" i="2"/>
  <c r="L44" i="2" s="1"/>
  <c r="K34" i="2"/>
  <c r="L34" i="2" s="1"/>
  <c r="K19" i="2"/>
  <c r="L19" i="2" s="1"/>
  <c r="K14" i="2"/>
  <c r="L14" i="2" s="1"/>
  <c r="AB28" i="1"/>
  <c r="K73" i="1"/>
  <c r="L73" i="1" s="1"/>
  <c r="AY76" i="1"/>
  <c r="AY81" i="1"/>
  <c r="W98" i="1"/>
  <c r="AE98" i="1"/>
  <c r="AU98" i="1"/>
  <c r="BG105" i="1"/>
  <c r="D105" i="1" s="1"/>
  <c r="AY106" i="1"/>
  <c r="AN98" i="1"/>
  <c r="AA112" i="1"/>
  <c r="BB112" i="1"/>
  <c r="P75" i="2"/>
  <c r="P62" i="2"/>
  <c r="P31" i="2"/>
  <c r="K13" i="2"/>
  <c r="L13" i="2" s="1"/>
  <c r="Q13" i="2" s="1"/>
  <c r="AK28" i="1"/>
  <c r="AU28" i="1"/>
  <c r="BD28" i="1"/>
  <c r="X28" i="1"/>
  <c r="AF28" i="1"/>
  <c r="AN28" i="1"/>
  <c r="AY31" i="1"/>
  <c r="C28" i="1"/>
  <c r="S28" i="1"/>
  <c r="AA28" i="1"/>
  <c r="AI28" i="1"/>
  <c r="AQ28" i="1"/>
  <c r="AW28" i="1"/>
  <c r="AS34" i="1"/>
  <c r="E34" i="1" s="1"/>
  <c r="BG34" i="1"/>
  <c r="D34" i="1" s="1"/>
  <c r="AY38" i="1"/>
  <c r="K43" i="1"/>
  <c r="L43" i="1" s="1"/>
  <c r="AS53" i="1"/>
  <c r="E53" i="1" s="1"/>
  <c r="K54" i="1"/>
  <c r="L54" i="1" s="1"/>
  <c r="AS56" i="1"/>
  <c r="E56" i="1" s="1"/>
  <c r="K78" i="1"/>
  <c r="L78" i="1" s="1"/>
  <c r="AY78" i="1"/>
  <c r="AZ98" i="1"/>
  <c r="K109" i="1"/>
  <c r="L109" i="1" s="1"/>
  <c r="BG119" i="1"/>
  <c r="D119" i="1" s="1"/>
  <c r="P78" i="2"/>
  <c r="K66" i="2"/>
  <c r="L66" i="2" s="1"/>
  <c r="K52" i="2"/>
  <c r="L52" i="2" s="1"/>
  <c r="K48" i="2"/>
  <c r="L48" i="2" s="1"/>
  <c r="Q48" i="2" s="1"/>
  <c r="K23" i="2"/>
  <c r="L23" i="2" s="1"/>
  <c r="K18" i="2"/>
  <c r="L18" i="2" s="1"/>
  <c r="I10" i="2"/>
  <c r="O122" i="2"/>
  <c r="P122" i="2"/>
  <c r="Q122" i="2"/>
  <c r="AL28" i="1"/>
  <c r="BG25" i="1"/>
  <c r="D25" i="1" s="1"/>
  <c r="X112" i="1"/>
  <c r="AF112" i="1"/>
  <c r="AN112" i="1"/>
  <c r="AX112" i="1"/>
  <c r="C112" i="1"/>
  <c r="P89" i="2"/>
  <c r="O89" i="2"/>
  <c r="Q83" i="2"/>
  <c r="AV28" i="1"/>
  <c r="BG39" i="1"/>
  <c r="D39" i="1" s="1"/>
  <c r="K13" i="1"/>
  <c r="L13" i="1" s="1"/>
  <c r="AY25" i="1"/>
  <c r="P85" i="2"/>
  <c r="O85" i="2"/>
  <c r="P82" i="2"/>
  <c r="O82" i="2"/>
  <c r="O58" i="2"/>
  <c r="P58" i="2"/>
  <c r="O119" i="2"/>
  <c r="P119" i="2"/>
  <c r="L120" i="1"/>
  <c r="BG12" i="1"/>
  <c r="D12" i="1" s="1"/>
  <c r="AZ10" i="1"/>
  <c r="AZ71" i="1"/>
  <c r="BG73" i="1"/>
  <c r="P88" i="2"/>
  <c r="O88" i="2"/>
  <c r="O16" i="2"/>
  <c r="P16" i="2"/>
  <c r="AD28" i="1"/>
  <c r="P91" i="2"/>
  <c r="O91" i="2"/>
  <c r="P81" i="2"/>
  <c r="O81" i="2"/>
  <c r="AY35" i="1"/>
  <c r="AS40" i="1"/>
  <c r="E40" i="1" s="1"/>
  <c r="AY41" i="1"/>
  <c r="K65" i="1"/>
  <c r="L65" i="1" s="1"/>
  <c r="O117" i="2"/>
  <c r="P117" i="2"/>
  <c r="I112" i="2"/>
  <c r="L96" i="2"/>
  <c r="L94" i="2" s="1"/>
  <c r="K94" i="2"/>
  <c r="V28" i="1"/>
  <c r="AZ28" i="1"/>
  <c r="AS39" i="1"/>
  <c r="E39" i="1" s="1"/>
  <c r="T28" i="1"/>
  <c r="AJ28" i="1"/>
  <c r="AR28" i="1"/>
  <c r="BC28" i="1"/>
  <c r="AE28" i="1"/>
  <c r="BG31" i="1"/>
  <c r="D31" i="1" s="1"/>
  <c r="AS32" i="1"/>
  <c r="E32" i="1" s="1"/>
  <c r="F32" i="1" s="1"/>
  <c r="P32" i="1" s="1"/>
  <c r="BE28" i="1"/>
  <c r="AS37" i="1"/>
  <c r="E37" i="1" s="1"/>
  <c r="BG37" i="1"/>
  <c r="D37" i="1" s="1"/>
  <c r="F37" i="1" s="1"/>
  <c r="K38" i="1"/>
  <c r="L38" i="1" s="1"/>
  <c r="K41" i="1"/>
  <c r="L41" i="1" s="1"/>
  <c r="AY54" i="1"/>
  <c r="AY62" i="1"/>
  <c r="F120" i="2"/>
  <c r="J112" i="2"/>
  <c r="K118" i="1"/>
  <c r="AS18" i="1"/>
  <c r="E18" i="1" s="1"/>
  <c r="BA10" i="1"/>
  <c r="K19" i="1"/>
  <c r="L19" i="1" s="1"/>
  <c r="AS20" i="1"/>
  <c r="E20" i="1" s="1"/>
  <c r="BG20" i="1"/>
  <c r="D20" i="1" s="1"/>
  <c r="K21" i="1"/>
  <c r="L21" i="1" s="1"/>
  <c r="AS22" i="1"/>
  <c r="E22" i="1" s="1"/>
  <c r="W28" i="1"/>
  <c r="AM28" i="1"/>
  <c r="BG41" i="1"/>
  <c r="D41" i="1" s="1"/>
  <c r="Y112" i="1"/>
  <c r="AG112" i="1"/>
  <c r="AO112" i="1"/>
  <c r="G112" i="1"/>
  <c r="AS115" i="1"/>
  <c r="E115" i="1" s="1"/>
  <c r="J112" i="1"/>
  <c r="N125" i="2"/>
  <c r="Q127" i="2"/>
  <c r="Q125" i="2" s="1"/>
  <c r="N123" i="2"/>
  <c r="Q62" i="2"/>
  <c r="AS13" i="1"/>
  <c r="E13" i="1" s="1"/>
  <c r="L15" i="1"/>
  <c r="AS15" i="1"/>
  <c r="E15" i="1" s="1"/>
  <c r="F15" i="1" s="1"/>
  <c r="AY15" i="1"/>
  <c r="AU10" i="1"/>
  <c r="Y10" i="1"/>
  <c r="AG10" i="1"/>
  <c r="AO10" i="1"/>
  <c r="BG46" i="1"/>
  <c r="D46" i="1" s="1"/>
  <c r="AS49" i="1"/>
  <c r="E49" i="1" s="1"/>
  <c r="F49" i="1" s="1"/>
  <c r="K50" i="1"/>
  <c r="L50" i="1" s="1"/>
  <c r="AY50" i="1"/>
  <c r="AS105" i="1"/>
  <c r="E105" i="1" s="1"/>
  <c r="K110" i="1"/>
  <c r="L110" i="1" s="1"/>
  <c r="AT134" i="2"/>
  <c r="P77" i="2"/>
  <c r="O77" i="2"/>
  <c r="E71" i="2"/>
  <c r="AM10" i="1"/>
  <c r="BC10" i="1"/>
  <c r="AS16" i="1"/>
  <c r="E16" i="1" s="1"/>
  <c r="F16" i="1" s="1"/>
  <c r="Q16" i="1" s="1"/>
  <c r="BG43" i="1"/>
  <c r="D43" i="1" s="1"/>
  <c r="BG51" i="1"/>
  <c r="D51" i="1" s="1"/>
  <c r="AS52" i="1"/>
  <c r="E52" i="1" s="1"/>
  <c r="X98" i="1"/>
  <c r="AF98" i="1"/>
  <c r="P108" i="2"/>
  <c r="P86" i="2"/>
  <c r="O86" i="2"/>
  <c r="AY44" i="1"/>
  <c r="AS74" i="1"/>
  <c r="E74" i="1" s="1"/>
  <c r="BG74" i="1"/>
  <c r="D74" i="1" s="1"/>
  <c r="C98" i="1"/>
  <c r="Q80" i="2"/>
  <c r="P79" i="2"/>
  <c r="O79" i="2"/>
  <c r="P76" i="2"/>
  <c r="O76" i="2"/>
  <c r="C10" i="1"/>
  <c r="S10" i="1"/>
  <c r="AA10" i="1"/>
  <c r="AI10" i="1"/>
  <c r="AQ10" i="1"/>
  <c r="BG14" i="1"/>
  <c r="D14" i="1" s="1"/>
  <c r="AW10" i="1"/>
  <c r="T10" i="1"/>
  <c r="AB10" i="1"/>
  <c r="AJ10" i="1"/>
  <c r="AR10" i="1"/>
  <c r="AY19" i="1"/>
  <c r="AS23" i="1"/>
  <c r="E23" i="1" s="1"/>
  <c r="BF28" i="1"/>
  <c r="AS31" i="1"/>
  <c r="E31" i="1" s="1"/>
  <c r="AS36" i="1"/>
  <c r="E36" i="1" s="1"/>
  <c r="BG36" i="1"/>
  <c r="D36" i="1" s="1"/>
  <c r="F36" i="1" s="1"/>
  <c r="L37" i="1"/>
  <c r="K44" i="1"/>
  <c r="L44" i="1" s="1"/>
  <c r="BG45" i="1"/>
  <c r="D45" i="1" s="1"/>
  <c r="BG47" i="1"/>
  <c r="D47" i="1" s="1"/>
  <c r="BG48" i="1"/>
  <c r="D48" i="1" s="1"/>
  <c r="L52" i="1"/>
  <c r="AS55" i="1"/>
  <c r="E55" i="1" s="1"/>
  <c r="AY57" i="1"/>
  <c r="L59" i="1"/>
  <c r="P5" i="1" s="1"/>
  <c r="BG61" i="1"/>
  <c r="D61" i="1" s="1"/>
  <c r="I98" i="1"/>
  <c r="AS109" i="1"/>
  <c r="E109" i="1" s="1"/>
  <c r="K103" i="2"/>
  <c r="L103" i="2" s="1"/>
  <c r="O103" i="2" s="1"/>
  <c r="Q88" i="2"/>
  <c r="P87" i="2"/>
  <c r="O87" i="2"/>
  <c r="BB10" i="1"/>
  <c r="V10" i="1"/>
  <c r="AD10" i="1"/>
  <c r="AL10" i="1"/>
  <c r="BG21" i="1"/>
  <c r="D21" i="1" s="1"/>
  <c r="AX28" i="1"/>
  <c r="AS33" i="1"/>
  <c r="E33" i="1" s="1"/>
  <c r="BG33" i="1"/>
  <c r="D33" i="1" s="1"/>
  <c r="L34" i="1"/>
  <c r="AY34" i="1"/>
  <c r="AY37" i="1"/>
  <c r="BG42" i="1"/>
  <c r="D42" i="1" s="1"/>
  <c r="AY43" i="1"/>
  <c r="AS45" i="1"/>
  <c r="E45" i="1" s="1"/>
  <c r="AY47" i="1"/>
  <c r="AS48" i="1"/>
  <c r="E48" i="1" s="1"/>
  <c r="K49" i="1"/>
  <c r="L49" i="1" s="1"/>
  <c r="AY49" i="1"/>
  <c r="AY77" i="1"/>
  <c r="G71" i="1"/>
  <c r="BG80" i="1"/>
  <c r="D80" i="1" s="1"/>
  <c r="AS81" i="1"/>
  <c r="E81" i="1" s="1"/>
  <c r="K82" i="1"/>
  <c r="L82" i="1" s="1"/>
  <c r="BG82" i="1"/>
  <c r="D82" i="1" s="1"/>
  <c r="BG86" i="1"/>
  <c r="D86" i="1" s="1"/>
  <c r="BG100" i="1"/>
  <c r="D100" i="1" s="1"/>
  <c r="S98" i="1"/>
  <c r="AI98" i="1"/>
  <c r="Q117" i="2"/>
  <c r="P115" i="2"/>
  <c r="BG112" i="2"/>
  <c r="BG134" i="2" s="1"/>
  <c r="D112" i="2"/>
  <c r="P103" i="2"/>
  <c r="I98" i="2"/>
  <c r="P90" i="2"/>
  <c r="O90" i="2"/>
  <c r="P84" i="2"/>
  <c r="O84" i="2"/>
  <c r="P66" i="2"/>
  <c r="O66" i="2"/>
  <c r="U10" i="1"/>
  <c r="AC10" i="1"/>
  <c r="AK10" i="1"/>
  <c r="AS14" i="1"/>
  <c r="E14" i="1" s="1"/>
  <c r="AY16" i="1"/>
  <c r="AS17" i="1"/>
  <c r="E17" i="1" s="1"/>
  <c r="F17" i="1" s="1"/>
  <c r="AS19" i="1"/>
  <c r="E19" i="1" s="1"/>
  <c r="BG19" i="1"/>
  <c r="D19" i="1" s="1"/>
  <c r="K22" i="1"/>
  <c r="L22" i="1" s="1"/>
  <c r="AY23" i="1"/>
  <c r="Y28" i="1"/>
  <c r="AG28" i="1"/>
  <c r="AO28" i="1"/>
  <c r="K32" i="1"/>
  <c r="L32" i="1" s="1"/>
  <c r="AS38" i="1"/>
  <c r="E38" i="1" s="1"/>
  <c r="BG38" i="1"/>
  <c r="D38" i="1" s="1"/>
  <c r="K39" i="1"/>
  <c r="L39" i="1" s="1"/>
  <c r="AS41" i="1"/>
  <c r="E41" i="1" s="1"/>
  <c r="BG50" i="1"/>
  <c r="D50" i="1" s="1"/>
  <c r="AS54" i="1"/>
  <c r="E54" i="1" s="1"/>
  <c r="BG54" i="1"/>
  <c r="D54" i="1" s="1"/>
  <c r="BG75" i="1"/>
  <c r="D75" i="1" s="1"/>
  <c r="AY79" i="1"/>
  <c r="X71" i="1"/>
  <c r="AF71" i="1"/>
  <c r="AN71" i="1"/>
  <c r="AY80" i="1"/>
  <c r="AY82" i="1"/>
  <c r="AY85" i="1"/>
  <c r="K87" i="1"/>
  <c r="L87" i="1" s="1"/>
  <c r="AS92" i="1"/>
  <c r="E92" i="1" s="1"/>
  <c r="K107" i="1"/>
  <c r="L107" i="1" s="1"/>
  <c r="AY107" i="1"/>
  <c r="L100" i="2"/>
  <c r="O78" i="2"/>
  <c r="Q65" i="2"/>
  <c r="E64" i="2"/>
  <c r="F64" i="2" s="1"/>
  <c r="O59" i="2"/>
  <c r="Q58" i="2"/>
  <c r="Q33" i="2"/>
  <c r="AV10" i="1"/>
  <c r="BF10" i="1"/>
  <c r="X10" i="1"/>
  <c r="AF10" i="1"/>
  <c r="AN10" i="1"/>
  <c r="K14" i="1"/>
  <c r="L14" i="1" s="1"/>
  <c r="AY14" i="1"/>
  <c r="K16" i="1"/>
  <c r="L16" i="1" s="1"/>
  <c r="AS21" i="1"/>
  <c r="E21" i="1" s="1"/>
  <c r="AS24" i="1"/>
  <c r="E24" i="1" s="1"/>
  <c r="Z28" i="1"/>
  <c r="AH28" i="1"/>
  <c r="AP28" i="1"/>
  <c r="AS35" i="1"/>
  <c r="E35" i="1" s="1"/>
  <c r="BG35" i="1"/>
  <c r="D35" i="1" s="1"/>
  <c r="K36" i="1"/>
  <c r="L36" i="1" s="1"/>
  <c r="AY39" i="1"/>
  <c r="AS42" i="1"/>
  <c r="E42" i="1" s="1"/>
  <c r="AS44" i="1"/>
  <c r="E44" i="1" s="1"/>
  <c r="BG44" i="1"/>
  <c r="D44" i="1" s="1"/>
  <c r="F44" i="1" s="1"/>
  <c r="AS50" i="1"/>
  <c r="E50" i="1" s="1"/>
  <c r="AS51" i="1"/>
  <c r="E51" i="1" s="1"/>
  <c r="AY51" i="1"/>
  <c r="BG53" i="1"/>
  <c r="D53" i="1" s="1"/>
  <c r="F53" i="1" s="1"/>
  <c r="BG56" i="1"/>
  <c r="D56" i="1" s="1"/>
  <c r="AS75" i="1"/>
  <c r="E75" i="1" s="1"/>
  <c r="V71" i="1"/>
  <c r="AD71" i="1"/>
  <c r="AL71" i="1"/>
  <c r="BE71" i="1"/>
  <c r="Y71" i="1"/>
  <c r="AG71" i="1"/>
  <c r="AO71" i="1"/>
  <c r="AS96" i="1"/>
  <c r="AS94" i="1" s="1"/>
  <c r="U94" i="1"/>
  <c r="P123" i="2"/>
  <c r="O123" i="2"/>
  <c r="F100" i="2"/>
  <c r="P92" i="2"/>
  <c r="O92" i="2"/>
  <c r="O75" i="2"/>
  <c r="F74" i="2"/>
  <c r="BG13" i="1"/>
  <c r="D13" i="1" s="1"/>
  <c r="AY20" i="1"/>
  <c r="BB28" i="1"/>
  <c r="K31" i="1"/>
  <c r="L31" i="1" s="1"/>
  <c r="K33" i="1"/>
  <c r="L33" i="1" s="1"/>
  <c r="AY33" i="1"/>
  <c r="AY36" i="1"/>
  <c r="BG40" i="1"/>
  <c r="D40" i="1" s="1"/>
  <c r="K42" i="1"/>
  <c r="L42" i="1" s="1"/>
  <c r="AY42" i="1"/>
  <c r="AS47" i="1"/>
  <c r="E47" i="1" s="1"/>
  <c r="K48" i="1"/>
  <c r="L48" i="1" s="1"/>
  <c r="AY48" i="1"/>
  <c r="K51" i="1"/>
  <c r="L51" i="1" s="1"/>
  <c r="K55" i="1"/>
  <c r="L55" i="1" s="1"/>
  <c r="AY56" i="1"/>
  <c r="AS57" i="1"/>
  <c r="E57" i="1" s="1"/>
  <c r="K58" i="1"/>
  <c r="L58" i="1" s="1"/>
  <c r="AS65" i="1"/>
  <c r="E65" i="1" s="1"/>
  <c r="AY65" i="1"/>
  <c r="K67" i="1"/>
  <c r="L67" i="1" s="1"/>
  <c r="AY100" i="1"/>
  <c r="K103" i="1"/>
  <c r="L103" i="1" s="1"/>
  <c r="BG109" i="1"/>
  <c r="D109" i="1" s="1"/>
  <c r="AY110" i="1"/>
  <c r="BG121" i="1"/>
  <c r="D121" i="1" s="1"/>
  <c r="E125" i="2"/>
  <c r="G127" i="2"/>
  <c r="Q121" i="2"/>
  <c r="Q103" i="2"/>
  <c r="P80" i="2"/>
  <c r="O80" i="2"/>
  <c r="Q75" i="2"/>
  <c r="O69" i="2"/>
  <c r="P69" i="2"/>
  <c r="P63" i="2"/>
  <c r="O63" i="2"/>
  <c r="AS58" i="1"/>
  <c r="E58" i="1" s="1"/>
  <c r="F58" i="1" s="1"/>
  <c r="AY59" i="1"/>
  <c r="AS64" i="1"/>
  <c r="E64" i="1" s="1"/>
  <c r="BG77" i="1"/>
  <c r="D77" i="1" s="1"/>
  <c r="BG78" i="1"/>
  <c r="D78" i="1" s="1"/>
  <c r="W71" i="1"/>
  <c r="W133" i="1" s="1"/>
  <c r="AE71" i="1"/>
  <c r="AM71" i="1"/>
  <c r="AW71" i="1"/>
  <c r="AY84" i="1"/>
  <c r="AY87" i="1"/>
  <c r="L89" i="1"/>
  <c r="AS101" i="1"/>
  <c r="E101" i="1" s="1"/>
  <c r="F101" i="1" s="1"/>
  <c r="Q101" i="1" s="1"/>
  <c r="AP98" i="1"/>
  <c r="AY101" i="1"/>
  <c r="AB98" i="1"/>
  <c r="AR98" i="1"/>
  <c r="Q119" i="2"/>
  <c r="K118" i="2"/>
  <c r="L118" i="2" s="1"/>
  <c r="AY112" i="2"/>
  <c r="E114" i="2"/>
  <c r="E112" i="2" s="1"/>
  <c r="K108" i="2"/>
  <c r="L108" i="2" s="1"/>
  <c r="Q108" i="2" s="1"/>
  <c r="F105" i="2"/>
  <c r="Q86" i="2"/>
  <c r="Q78" i="2"/>
  <c r="E61" i="2"/>
  <c r="F61" i="2" s="1"/>
  <c r="Q61" i="2" s="1"/>
  <c r="Q59" i="2"/>
  <c r="O46" i="2"/>
  <c r="P46" i="2"/>
  <c r="Q38" i="2"/>
  <c r="Q37" i="2"/>
  <c r="AS28" i="2"/>
  <c r="O20" i="2"/>
  <c r="P20" i="2"/>
  <c r="AS60" i="1"/>
  <c r="E60" i="1" s="1"/>
  <c r="L61" i="1"/>
  <c r="AS61" i="1"/>
  <c r="E61" i="1" s="1"/>
  <c r="BG65" i="1"/>
  <c r="D65" i="1" s="1"/>
  <c r="K76" i="1"/>
  <c r="L76" i="1" s="1"/>
  <c r="BD71" i="1"/>
  <c r="K84" i="1"/>
  <c r="L84" i="1" s="1"/>
  <c r="AY89" i="1"/>
  <c r="Z98" i="1"/>
  <c r="AH98" i="1"/>
  <c r="AQ98" i="1"/>
  <c r="K105" i="1"/>
  <c r="L105" i="1" s="1"/>
  <c r="K106" i="1"/>
  <c r="L106" i="1" s="1"/>
  <c r="K114" i="1"/>
  <c r="L114" i="1" s="1"/>
  <c r="AB112" i="1"/>
  <c r="AJ112" i="1"/>
  <c r="BA112" i="1"/>
  <c r="S112" i="1"/>
  <c r="Z112" i="1"/>
  <c r="AH112" i="1"/>
  <c r="AP112" i="1"/>
  <c r="L132" i="2"/>
  <c r="L130" i="2" s="1"/>
  <c r="F114" i="2"/>
  <c r="F110" i="2"/>
  <c r="K105" i="2"/>
  <c r="L105" i="2" s="1"/>
  <c r="F102" i="2"/>
  <c r="Q89" i="2"/>
  <c r="Q81" i="2"/>
  <c r="K71" i="2"/>
  <c r="L73" i="2"/>
  <c r="L71" i="2" s="1"/>
  <c r="Q64" i="2"/>
  <c r="F54" i="2"/>
  <c r="O35" i="2"/>
  <c r="P35" i="2"/>
  <c r="O14" i="2"/>
  <c r="P14" i="2"/>
  <c r="BG57" i="1"/>
  <c r="D57" i="1" s="1"/>
  <c r="BG63" i="1"/>
  <c r="D63" i="1" s="1"/>
  <c r="BG66" i="1"/>
  <c r="D66" i="1" s="1"/>
  <c r="F66" i="1" s="1"/>
  <c r="Q66" i="1" s="1"/>
  <c r="K75" i="1"/>
  <c r="L75" i="1" s="1"/>
  <c r="BG76" i="1"/>
  <c r="D76" i="1" s="1"/>
  <c r="AS77" i="1"/>
  <c r="E77" i="1" s="1"/>
  <c r="F77" i="1" s="1"/>
  <c r="AV71" i="1"/>
  <c r="BG79" i="1"/>
  <c r="D79" i="1" s="1"/>
  <c r="K83" i="1"/>
  <c r="L83" i="1" s="1"/>
  <c r="AY86" i="1"/>
  <c r="AS91" i="1"/>
  <c r="E91" i="1" s="1"/>
  <c r="AA98" i="1"/>
  <c r="BF98" i="1"/>
  <c r="BG104" i="1"/>
  <c r="D104" i="1" s="1"/>
  <c r="F104" i="1" s="1"/>
  <c r="BG107" i="1"/>
  <c r="D107" i="1" s="1"/>
  <c r="K108" i="1"/>
  <c r="L108" i="1" s="1"/>
  <c r="AS108" i="1"/>
  <c r="E108" i="1" s="1"/>
  <c r="U112" i="1"/>
  <c r="AC112" i="1"/>
  <c r="AK112" i="1"/>
  <c r="AS131" i="1"/>
  <c r="E131" i="1" s="1"/>
  <c r="E129" i="1" s="1"/>
  <c r="F127" i="2"/>
  <c r="E118" i="2"/>
  <c r="F118" i="2" s="1"/>
  <c r="AS112" i="2"/>
  <c r="AS134" i="2" s="1"/>
  <c r="K110" i="2"/>
  <c r="L110" i="2" s="1"/>
  <c r="F107" i="2"/>
  <c r="K102" i="2"/>
  <c r="L102" i="2" s="1"/>
  <c r="Q92" i="2"/>
  <c r="Q84" i="2"/>
  <c r="Q76" i="2"/>
  <c r="O53" i="2"/>
  <c r="P53" i="2"/>
  <c r="O49" i="2"/>
  <c r="P49" i="2"/>
  <c r="O45" i="2"/>
  <c r="P45" i="2"/>
  <c r="O24" i="2"/>
  <c r="P24" i="2"/>
  <c r="BG59" i="1"/>
  <c r="D59" i="1" s="1"/>
  <c r="BG60" i="1"/>
  <c r="D60" i="1" s="1"/>
  <c r="AS66" i="1"/>
  <c r="E66" i="1" s="1"/>
  <c r="BG68" i="1"/>
  <c r="D68" i="1" s="1"/>
  <c r="J71" i="1"/>
  <c r="K74" i="1"/>
  <c r="L74" i="1" s="1"/>
  <c r="BG83" i="1"/>
  <c r="D83" i="1" s="1"/>
  <c r="BG84" i="1"/>
  <c r="D84" i="1" s="1"/>
  <c r="K86" i="1"/>
  <c r="L86" i="1" s="1"/>
  <c r="BC98" i="1"/>
  <c r="AY102" i="1"/>
  <c r="BE98" i="1"/>
  <c r="BE112" i="1"/>
  <c r="AS118" i="1"/>
  <c r="E118" i="1" s="1"/>
  <c r="AI112" i="1"/>
  <c r="AS121" i="1"/>
  <c r="E121" i="1" s="1"/>
  <c r="BG122" i="1"/>
  <c r="D122" i="1" s="1"/>
  <c r="K107" i="2"/>
  <c r="L107" i="2" s="1"/>
  <c r="Q107" i="2" s="1"/>
  <c r="F104" i="2"/>
  <c r="Q104" i="2" s="1"/>
  <c r="AS94" i="2"/>
  <c r="E96" i="2"/>
  <c r="Q87" i="2"/>
  <c r="Q79" i="2"/>
  <c r="Q74" i="2"/>
  <c r="Q69" i="2"/>
  <c r="E60" i="2"/>
  <c r="F60" i="2" s="1"/>
  <c r="Q60" i="2" s="1"/>
  <c r="O56" i="2"/>
  <c r="P56" i="2"/>
  <c r="Q46" i="2"/>
  <c r="O39" i="2"/>
  <c r="P39" i="2"/>
  <c r="O18" i="2"/>
  <c r="P18" i="2"/>
  <c r="AS59" i="1"/>
  <c r="E59" i="1" s="1"/>
  <c r="K60" i="1"/>
  <c r="L60" i="1" s="1"/>
  <c r="AY60" i="1"/>
  <c r="AY68" i="1"/>
  <c r="AS76" i="1"/>
  <c r="E76" i="1" s="1"/>
  <c r="I71" i="1"/>
  <c r="BG81" i="1"/>
  <c r="D81" i="1" s="1"/>
  <c r="F81" i="1" s="1"/>
  <c r="AY83" i="1"/>
  <c r="K85" i="1"/>
  <c r="L85" i="1" s="1"/>
  <c r="AY88" i="1"/>
  <c r="AS90" i="1"/>
  <c r="E90" i="1" s="1"/>
  <c r="AV98" i="1"/>
  <c r="AS104" i="1"/>
  <c r="E104" i="1" s="1"/>
  <c r="AS106" i="1"/>
  <c r="E106" i="1" s="1"/>
  <c r="BG106" i="1"/>
  <c r="D106" i="1" s="1"/>
  <c r="BF112" i="1"/>
  <c r="AE112" i="1"/>
  <c r="AM112" i="1"/>
  <c r="AU112" i="1"/>
  <c r="M112" i="2"/>
  <c r="M134" i="2" s="1"/>
  <c r="N114" i="2"/>
  <c r="F109" i="2"/>
  <c r="K104" i="2"/>
  <c r="L104" i="2" s="1"/>
  <c r="BG98" i="2"/>
  <c r="D101" i="2"/>
  <c r="F101" i="2" s="1"/>
  <c r="K101" i="2"/>
  <c r="L101" i="2" s="1"/>
  <c r="J98" i="2"/>
  <c r="Q90" i="2"/>
  <c r="Q82" i="2"/>
  <c r="AY71" i="2"/>
  <c r="Q66" i="2"/>
  <c r="E65" i="2"/>
  <c r="F65" i="2" s="1"/>
  <c r="Q63" i="2"/>
  <c r="H28" i="2"/>
  <c r="H134" i="2" s="1"/>
  <c r="AY28" i="2"/>
  <c r="AY134" i="2" s="1"/>
  <c r="Q35" i="2"/>
  <c r="Q25" i="2"/>
  <c r="D12" i="2"/>
  <c r="BG10" i="2"/>
  <c r="E10" i="2"/>
  <c r="F116" i="2"/>
  <c r="Q116" i="2" s="1"/>
  <c r="K114" i="2"/>
  <c r="K109" i="2"/>
  <c r="L109" i="2" s="1"/>
  <c r="F106" i="2"/>
  <c r="N94" i="2"/>
  <c r="Q85" i="2"/>
  <c r="Q77" i="2"/>
  <c r="Q53" i="2"/>
  <c r="Q49" i="2"/>
  <c r="Q45" i="2"/>
  <c r="O43" i="2"/>
  <c r="P43" i="2"/>
  <c r="O22" i="2"/>
  <c r="P22" i="2"/>
  <c r="D73" i="2"/>
  <c r="F51" i="2"/>
  <c r="Q40" i="2"/>
  <c r="O23" i="2"/>
  <c r="P23" i="2"/>
  <c r="O19" i="2"/>
  <c r="P19" i="2"/>
  <c r="O15" i="2"/>
  <c r="P15" i="2"/>
  <c r="O48" i="2"/>
  <c r="P48" i="2"/>
  <c r="F42" i="2"/>
  <c r="Q42" i="2" s="1"/>
  <c r="F38" i="2"/>
  <c r="F34" i="2"/>
  <c r="O32" i="2"/>
  <c r="P32" i="2"/>
  <c r="Q24" i="2"/>
  <c r="Q20" i="2"/>
  <c r="Q16" i="2"/>
  <c r="N10" i="2"/>
  <c r="F57" i="2"/>
  <c r="F55" i="2"/>
  <c r="O50" i="2"/>
  <c r="P50" i="2"/>
  <c r="F41" i="2"/>
  <c r="Q41" i="2" s="1"/>
  <c r="F37" i="2"/>
  <c r="F33" i="2"/>
  <c r="K31" i="2"/>
  <c r="L31" i="2" s="1"/>
  <c r="J28" i="2"/>
  <c r="F26" i="2"/>
  <c r="Q23" i="2"/>
  <c r="Q19" i="2"/>
  <c r="Q15" i="2"/>
  <c r="F47" i="2"/>
  <c r="Q34" i="2"/>
  <c r="I28" i="2"/>
  <c r="I134" i="2" s="1"/>
  <c r="O25" i="2"/>
  <c r="P25" i="2"/>
  <c r="P21" i="2"/>
  <c r="O17" i="2"/>
  <c r="P17" i="2"/>
  <c r="O13" i="2"/>
  <c r="P13" i="2"/>
  <c r="F52" i="2"/>
  <c r="F44" i="2"/>
  <c r="Q44" i="2" s="1"/>
  <c r="F40" i="2"/>
  <c r="F36" i="2"/>
  <c r="BG28" i="2"/>
  <c r="K30" i="2"/>
  <c r="Q26" i="2"/>
  <c r="Q22" i="2"/>
  <c r="Q18" i="2"/>
  <c r="Q14" i="2"/>
  <c r="N30" i="2"/>
  <c r="E30" i="2"/>
  <c r="K21" i="2"/>
  <c r="L21" i="2" s="1"/>
  <c r="Q21" i="2" s="1"/>
  <c r="K12" i="2"/>
  <c r="J10" i="2"/>
  <c r="D30" i="2"/>
  <c r="F22" i="1"/>
  <c r="AS12" i="1"/>
  <c r="R28" i="1"/>
  <c r="AS30" i="1"/>
  <c r="AS25" i="1"/>
  <c r="E25" i="1" s="1"/>
  <c r="F25" i="1" s="1"/>
  <c r="Q25" i="1" s="1"/>
  <c r="F33" i="1"/>
  <c r="F55" i="1"/>
  <c r="I10" i="1"/>
  <c r="J10" i="1"/>
  <c r="AY24" i="1"/>
  <c r="K30" i="1"/>
  <c r="AS26" i="1"/>
  <c r="E26" i="1" s="1"/>
  <c r="F26" i="1" s="1"/>
  <c r="BG18" i="1"/>
  <c r="D18" i="1" s="1"/>
  <c r="K23" i="1"/>
  <c r="L23" i="1" s="1"/>
  <c r="F31" i="1"/>
  <c r="F34" i="1"/>
  <c r="BG24" i="1"/>
  <c r="D24" i="1" s="1"/>
  <c r="AY30" i="1"/>
  <c r="BG30" i="1"/>
  <c r="F46" i="1"/>
  <c r="F51" i="1"/>
  <c r="Q51" i="1" s="1"/>
  <c r="AS69" i="1"/>
  <c r="E69" i="1" s="1"/>
  <c r="C71" i="1"/>
  <c r="R71" i="1"/>
  <c r="AS73" i="1"/>
  <c r="AP71" i="1"/>
  <c r="F74" i="1"/>
  <c r="Q74" i="1" s="1"/>
  <c r="AS68" i="1"/>
  <c r="E68" i="1" s="1"/>
  <c r="L69" i="1"/>
  <c r="S71" i="1"/>
  <c r="AA71" i="1"/>
  <c r="AI71" i="1"/>
  <c r="AQ71" i="1"/>
  <c r="BA28" i="1"/>
  <c r="AS62" i="1"/>
  <c r="E62" i="1" s="1"/>
  <c r="BG62" i="1"/>
  <c r="D62" i="1" s="1"/>
  <c r="AS67" i="1"/>
  <c r="E67" i="1" s="1"/>
  <c r="F67" i="1" s="1"/>
  <c r="AS63" i="1"/>
  <c r="E63" i="1" s="1"/>
  <c r="BG64" i="1"/>
  <c r="D64" i="1" s="1"/>
  <c r="AY69" i="1"/>
  <c r="AT133" i="1"/>
  <c r="AY63" i="1"/>
  <c r="E96" i="1"/>
  <c r="E94" i="1" s="1"/>
  <c r="AY64" i="1"/>
  <c r="BG69" i="1"/>
  <c r="D69" i="1" s="1"/>
  <c r="D73" i="1"/>
  <c r="AS80" i="1"/>
  <c r="E80" i="1" s="1"/>
  <c r="BG89" i="1"/>
  <c r="D89" i="1" s="1"/>
  <c r="BG91" i="1"/>
  <c r="D91" i="1" s="1"/>
  <c r="F91" i="1" s="1"/>
  <c r="BG115" i="1"/>
  <c r="D115" i="1" s="1"/>
  <c r="F115" i="1" s="1"/>
  <c r="K123" i="1"/>
  <c r="L123" i="1" s="1"/>
  <c r="AU71" i="1"/>
  <c r="BC71" i="1"/>
  <c r="K80" i="1"/>
  <c r="L80" i="1" s="1"/>
  <c r="AS83" i="1"/>
  <c r="E83" i="1" s="1"/>
  <c r="AS85" i="1"/>
  <c r="E85" i="1" s="1"/>
  <c r="F85" i="1" s="1"/>
  <c r="AS87" i="1"/>
  <c r="E87" i="1" s="1"/>
  <c r="F87" i="1" s="1"/>
  <c r="J98" i="1"/>
  <c r="U98" i="1"/>
  <c r="AC98" i="1"/>
  <c r="AK98" i="1"/>
  <c r="AW98" i="1"/>
  <c r="AY104" i="1"/>
  <c r="AS107" i="1"/>
  <c r="E107" i="1" s="1"/>
  <c r="F107" i="1" s="1"/>
  <c r="AS110" i="1"/>
  <c r="E110" i="1" s="1"/>
  <c r="BG110" i="1"/>
  <c r="D110" i="1" s="1"/>
  <c r="H112" i="1"/>
  <c r="BG114" i="1"/>
  <c r="AY118" i="1"/>
  <c r="BD112" i="1"/>
  <c r="AY119" i="1"/>
  <c r="AS79" i="1"/>
  <c r="E79" i="1" s="1"/>
  <c r="F79" i="1" s="1"/>
  <c r="AY90" i="1"/>
  <c r="K100" i="1"/>
  <c r="V98" i="1"/>
  <c r="AD98" i="1"/>
  <c r="AS102" i="1"/>
  <c r="E102" i="1" s="1"/>
  <c r="BG102" i="1"/>
  <c r="D102" i="1" s="1"/>
  <c r="BG108" i="1"/>
  <c r="D108" i="1" s="1"/>
  <c r="K115" i="1"/>
  <c r="L115" i="1" s="1"/>
  <c r="AS116" i="1"/>
  <c r="E116" i="1" s="1"/>
  <c r="F116" i="1" s="1"/>
  <c r="R112" i="1"/>
  <c r="AS117" i="1"/>
  <c r="E117" i="1" s="1"/>
  <c r="F117" i="1" s="1"/>
  <c r="AV112" i="1"/>
  <c r="AY122" i="1"/>
  <c r="M98" i="1"/>
  <c r="BG103" i="1"/>
  <c r="D103" i="1" s="1"/>
  <c r="AS114" i="1"/>
  <c r="T112" i="1"/>
  <c r="L118" i="1"/>
  <c r="V112" i="1"/>
  <c r="AS122" i="1"/>
  <c r="E122" i="1" s="1"/>
  <c r="H129" i="1"/>
  <c r="BG131" i="1"/>
  <c r="AX71" i="1"/>
  <c r="BF71" i="1"/>
  <c r="AS78" i="1"/>
  <c r="E78" i="1" s="1"/>
  <c r="F78" i="1" s="1"/>
  <c r="AS82" i="1"/>
  <c r="E82" i="1" s="1"/>
  <c r="F82" i="1" s="1"/>
  <c r="BG90" i="1"/>
  <c r="D90" i="1" s="1"/>
  <c r="F90" i="1" s="1"/>
  <c r="AY91" i="1"/>
  <c r="BG92" i="1"/>
  <c r="D92" i="1" s="1"/>
  <c r="AL98" i="1"/>
  <c r="BB98" i="1"/>
  <c r="Y98" i="1"/>
  <c r="AG98" i="1"/>
  <c r="AO98" i="1"/>
  <c r="AY114" i="1"/>
  <c r="K116" i="1"/>
  <c r="L116" i="1" s="1"/>
  <c r="AS123" i="1"/>
  <c r="E123" i="1" s="1"/>
  <c r="AS84" i="1"/>
  <c r="E84" i="1" s="1"/>
  <c r="AS86" i="1"/>
  <c r="E86" i="1" s="1"/>
  <c r="AS88" i="1"/>
  <c r="E88" i="1" s="1"/>
  <c r="F88" i="1" s="1"/>
  <c r="F89" i="1"/>
  <c r="AS103" i="1"/>
  <c r="E103" i="1" s="1"/>
  <c r="F103" i="1" s="1"/>
  <c r="K104" i="1"/>
  <c r="L104" i="1" s="1"/>
  <c r="AY108" i="1"/>
  <c r="AY109" i="1"/>
  <c r="BG118" i="1"/>
  <c r="D118" i="1" s="1"/>
  <c r="AZ112" i="1"/>
  <c r="BG120" i="1"/>
  <c r="D120" i="1" s="1"/>
  <c r="BC112" i="1"/>
  <c r="R98" i="1"/>
  <c r="AS100" i="1"/>
  <c r="AS119" i="1"/>
  <c r="E119" i="1" s="1"/>
  <c r="F119" i="1" s="1"/>
  <c r="AS120" i="1"/>
  <c r="E120" i="1" s="1"/>
  <c r="P127" i="1"/>
  <c r="P125" i="1" s="1"/>
  <c r="F125" i="1"/>
  <c r="AY131" i="1"/>
  <c r="AY129" i="1" s="1"/>
  <c r="BG96" i="1"/>
  <c r="BG94" i="1" s="1"/>
  <c r="AY103" i="1"/>
  <c r="AD112" i="1"/>
  <c r="AL112" i="1"/>
  <c r="BG123" i="1"/>
  <c r="D123" i="1" s="1"/>
  <c r="F69" i="1" l="1"/>
  <c r="Q69" i="1" s="1"/>
  <c r="F68" i="1"/>
  <c r="F41" i="1"/>
  <c r="M28" i="1"/>
  <c r="F109" i="1"/>
  <c r="F40" i="1"/>
  <c r="P40" i="1" s="1"/>
  <c r="F19" i="1"/>
  <c r="AY71" i="1"/>
  <c r="Q87" i="1"/>
  <c r="AE133" i="1"/>
  <c r="F75" i="1"/>
  <c r="F42" i="1"/>
  <c r="BG98" i="1"/>
  <c r="I28" i="1"/>
  <c r="F56" i="1"/>
  <c r="I112" i="1"/>
  <c r="F43" i="1"/>
  <c r="Q43" i="1" s="1"/>
  <c r="F20" i="1"/>
  <c r="AV133" i="1"/>
  <c r="BD133" i="1"/>
  <c r="AS129" i="1"/>
  <c r="BE133" i="1"/>
  <c r="AJ133" i="1"/>
  <c r="F35" i="1"/>
  <c r="O35" i="1" s="1"/>
  <c r="F52" i="1"/>
  <c r="O52" i="1" s="1"/>
  <c r="F18" i="1"/>
  <c r="Q18" i="1" s="1"/>
  <c r="F39" i="1"/>
  <c r="P39" i="1" s="1"/>
  <c r="F76" i="1"/>
  <c r="Q76" i="1" s="1"/>
  <c r="F60" i="1"/>
  <c r="Q60" i="1" s="1"/>
  <c r="F13" i="1"/>
  <c r="P13" i="1" s="1"/>
  <c r="Q44" i="1"/>
  <c r="AF133" i="1"/>
  <c r="F38" i="1"/>
  <c r="Q38" i="1" s="1"/>
  <c r="F105" i="1"/>
  <c r="Q105" i="1" s="1"/>
  <c r="N10" i="1"/>
  <c r="BB133" i="1"/>
  <c r="AU133" i="1"/>
  <c r="AB133" i="1"/>
  <c r="F118" i="1"/>
  <c r="K96" i="1"/>
  <c r="L96" i="1" s="1"/>
  <c r="L94" i="1" s="1"/>
  <c r="F59" i="1"/>
  <c r="O59" i="1" s="1"/>
  <c r="H10" i="1"/>
  <c r="F45" i="1"/>
  <c r="Q45" i="1" s="1"/>
  <c r="M112" i="1"/>
  <c r="M133" i="1" s="1"/>
  <c r="N98" i="1"/>
  <c r="BF133" i="1"/>
  <c r="F54" i="1"/>
  <c r="F80" i="1"/>
  <c r="Q80" i="1" s="1"/>
  <c r="AI133" i="1"/>
  <c r="H28" i="1"/>
  <c r="F65" i="1"/>
  <c r="Q65" i="1" s="1"/>
  <c r="AP133" i="1"/>
  <c r="AQ133" i="1"/>
  <c r="AY10" i="1"/>
  <c r="Q51" i="2"/>
  <c r="N98" i="2"/>
  <c r="F21" i="1"/>
  <c r="P21" i="1" s="1"/>
  <c r="Y133" i="1"/>
  <c r="S133" i="1"/>
  <c r="AK133" i="1"/>
  <c r="P105" i="1"/>
  <c r="AC133" i="1"/>
  <c r="O105" i="1"/>
  <c r="F63" i="1"/>
  <c r="X133" i="1"/>
  <c r="Q39" i="2"/>
  <c r="Q39" i="1"/>
  <c r="O101" i="1"/>
  <c r="O21" i="2"/>
  <c r="F122" i="1"/>
  <c r="Q122" i="1" s="1"/>
  <c r="K63" i="1"/>
  <c r="L63" i="1" s="1"/>
  <c r="N71" i="1"/>
  <c r="F48" i="1"/>
  <c r="Q48" i="1" s="1"/>
  <c r="D10" i="1"/>
  <c r="F121" i="1"/>
  <c r="O121" i="1" s="1"/>
  <c r="Q50" i="2"/>
  <c r="N71" i="2"/>
  <c r="Q68" i="2"/>
  <c r="F120" i="1"/>
  <c r="P120" i="1" s="1"/>
  <c r="F108" i="1"/>
  <c r="Q108" i="1" s="1"/>
  <c r="F83" i="1"/>
  <c r="P83" i="1" s="1"/>
  <c r="AR133" i="1"/>
  <c r="V133" i="1"/>
  <c r="H71" i="1"/>
  <c r="H133" i="1" s="1"/>
  <c r="AH133" i="1"/>
  <c r="AM133" i="1"/>
  <c r="Q58" i="1"/>
  <c r="Q109" i="1"/>
  <c r="F57" i="1"/>
  <c r="O57" i="1" s="1"/>
  <c r="Q132" i="2"/>
  <c r="Q130" i="2" s="1"/>
  <c r="AN133" i="1"/>
  <c r="AX133" i="1"/>
  <c r="Q32" i="2"/>
  <c r="Q32" i="1"/>
  <c r="Q56" i="1"/>
  <c r="P56" i="1"/>
  <c r="O56" i="1"/>
  <c r="P17" i="1"/>
  <c r="O17" i="1"/>
  <c r="Q17" i="1"/>
  <c r="P118" i="2"/>
  <c r="O118" i="2"/>
  <c r="Q118" i="2"/>
  <c r="O77" i="1"/>
  <c r="P77" i="1"/>
  <c r="Q77" i="1"/>
  <c r="O39" i="1"/>
  <c r="Q52" i="1"/>
  <c r="Q54" i="1"/>
  <c r="O54" i="1"/>
  <c r="P54" i="1"/>
  <c r="N112" i="2"/>
  <c r="BC133" i="1"/>
  <c r="P101" i="1"/>
  <c r="D28" i="2"/>
  <c r="F30" i="2"/>
  <c r="O44" i="2"/>
  <c r="P44" i="2"/>
  <c r="F50" i="1"/>
  <c r="Q123" i="2"/>
  <c r="Q123" i="1"/>
  <c r="O54" i="2"/>
  <c r="P54" i="2"/>
  <c r="Q54" i="2"/>
  <c r="L98" i="2"/>
  <c r="F123" i="1"/>
  <c r="O123" i="1" s="1"/>
  <c r="F92" i="1"/>
  <c r="P92" i="1" s="1"/>
  <c r="O16" i="1"/>
  <c r="K10" i="2"/>
  <c r="L12" i="2"/>
  <c r="L10" i="2" s="1"/>
  <c r="O55" i="2"/>
  <c r="P55" i="2"/>
  <c r="O107" i="2"/>
  <c r="P107" i="2"/>
  <c r="E134" i="2"/>
  <c r="F98" i="2"/>
  <c r="O100" i="2"/>
  <c r="P100" i="2"/>
  <c r="K98" i="2"/>
  <c r="AL133" i="1"/>
  <c r="T133" i="1"/>
  <c r="AD133" i="1"/>
  <c r="F64" i="1"/>
  <c r="Q64" i="1" s="1"/>
  <c r="Q59" i="1"/>
  <c r="O32" i="1"/>
  <c r="P16" i="1"/>
  <c r="K28" i="2"/>
  <c r="L30" i="2"/>
  <c r="L28" i="2" s="1"/>
  <c r="O57" i="2"/>
  <c r="P57" i="2"/>
  <c r="Q57" i="2"/>
  <c r="O34" i="2"/>
  <c r="P34" i="2"/>
  <c r="O101" i="2"/>
  <c r="P101" i="2"/>
  <c r="Q101" i="2"/>
  <c r="D98" i="2"/>
  <c r="D134" i="2" s="1"/>
  <c r="O132" i="2"/>
  <c r="O130" i="2" s="1"/>
  <c r="O108" i="2"/>
  <c r="O41" i="2"/>
  <c r="P41" i="2"/>
  <c r="P60" i="2"/>
  <c r="O60" i="2"/>
  <c r="F96" i="1"/>
  <c r="O105" i="2"/>
  <c r="P105" i="2"/>
  <c r="Q105" i="2"/>
  <c r="U133" i="1"/>
  <c r="AZ133" i="1"/>
  <c r="F102" i="1"/>
  <c r="Q102" i="1" s="1"/>
  <c r="J133" i="1"/>
  <c r="P26" i="2"/>
  <c r="O26" i="2"/>
  <c r="D71" i="2"/>
  <c r="F73" i="2"/>
  <c r="O116" i="2"/>
  <c r="P116" i="2"/>
  <c r="F112" i="2"/>
  <c r="P114" i="2"/>
  <c r="F14" i="1"/>
  <c r="F86" i="1"/>
  <c r="P86" i="1" s="1"/>
  <c r="AO133" i="1"/>
  <c r="AA133" i="1"/>
  <c r="E28" i="2"/>
  <c r="O31" i="2"/>
  <c r="Q31" i="2"/>
  <c r="O38" i="2"/>
  <c r="P38" i="2"/>
  <c r="P65" i="2"/>
  <c r="O65" i="2"/>
  <c r="E94" i="2"/>
  <c r="F96" i="2"/>
  <c r="Q55" i="2"/>
  <c r="J134" i="2"/>
  <c r="O52" i="2"/>
  <c r="P52" i="2"/>
  <c r="Q52" i="2"/>
  <c r="F106" i="1"/>
  <c r="O51" i="2"/>
  <c r="P51" i="2"/>
  <c r="F61" i="1"/>
  <c r="L112" i="1"/>
  <c r="F84" i="1"/>
  <c r="Q84" i="1" s="1"/>
  <c r="AG133" i="1"/>
  <c r="C133" i="1"/>
  <c r="N28" i="2"/>
  <c r="O36" i="2"/>
  <c r="P36" i="2"/>
  <c r="O47" i="2"/>
  <c r="P47" i="2"/>
  <c r="Q47" i="2"/>
  <c r="O33" i="2"/>
  <c r="P33" i="2"/>
  <c r="O42" i="2"/>
  <c r="P42" i="2"/>
  <c r="P61" i="2"/>
  <c r="O61" i="2"/>
  <c r="G125" i="2"/>
  <c r="P64" i="2"/>
  <c r="O64" i="2"/>
  <c r="P120" i="2"/>
  <c r="O120" i="2"/>
  <c r="Q120" i="2"/>
  <c r="O106" i="2"/>
  <c r="P106" i="2"/>
  <c r="Q106" i="2"/>
  <c r="O102" i="2"/>
  <c r="P102" i="2"/>
  <c r="Q102" i="2"/>
  <c r="F47" i="1"/>
  <c r="K112" i="2"/>
  <c r="K134" i="2" s="1"/>
  <c r="L114" i="2"/>
  <c r="L112" i="2" s="1"/>
  <c r="O110" i="2"/>
  <c r="P110" i="2"/>
  <c r="Q110" i="2"/>
  <c r="AY98" i="1"/>
  <c r="AW133" i="1"/>
  <c r="BA133" i="1"/>
  <c r="F24" i="1"/>
  <c r="P24" i="1" s="1"/>
  <c r="O40" i="2"/>
  <c r="P40" i="2"/>
  <c r="O37" i="2"/>
  <c r="P37" i="2"/>
  <c r="Q36" i="2"/>
  <c r="F12" i="2"/>
  <c r="D10" i="2"/>
  <c r="O109" i="2"/>
  <c r="P109" i="2"/>
  <c r="Q109" i="2"/>
  <c r="O104" i="2"/>
  <c r="P104" i="2"/>
  <c r="P127" i="2"/>
  <c r="P125" i="2" s="1"/>
  <c r="F125" i="2"/>
  <c r="P74" i="2"/>
  <c r="O74" i="2"/>
  <c r="Q100" i="2"/>
  <c r="P103" i="1"/>
  <c r="O103" i="1"/>
  <c r="Q103" i="1"/>
  <c r="O79" i="1"/>
  <c r="P79" i="1"/>
  <c r="Q79" i="1"/>
  <c r="O120" i="1"/>
  <c r="Q120" i="1"/>
  <c r="P88" i="1"/>
  <c r="O88" i="1"/>
  <c r="Q88" i="1"/>
  <c r="Q92" i="1"/>
  <c r="P102" i="1"/>
  <c r="O102" i="1"/>
  <c r="P117" i="1"/>
  <c r="O117" i="1"/>
  <c r="Q117" i="1"/>
  <c r="P80" i="1"/>
  <c r="O80" i="1"/>
  <c r="Q67" i="1"/>
  <c r="P67" i="1"/>
  <c r="O67" i="1"/>
  <c r="O90" i="1"/>
  <c r="Q90" i="1"/>
  <c r="P90" i="1"/>
  <c r="O85" i="1"/>
  <c r="P85" i="1"/>
  <c r="Q85" i="1"/>
  <c r="P63" i="1"/>
  <c r="O116" i="1"/>
  <c r="P116" i="1"/>
  <c r="Q116" i="1"/>
  <c r="P119" i="1"/>
  <c r="O119" i="1"/>
  <c r="Q119" i="1"/>
  <c r="P82" i="1"/>
  <c r="O82" i="1"/>
  <c r="Q82" i="1"/>
  <c r="Q24" i="1"/>
  <c r="P78" i="1"/>
  <c r="O78" i="1"/>
  <c r="Q78" i="1"/>
  <c r="O68" i="1"/>
  <c r="P68" i="1"/>
  <c r="Q68" i="1"/>
  <c r="AS98" i="1"/>
  <c r="E100" i="1"/>
  <c r="AY112" i="1"/>
  <c r="L100" i="1"/>
  <c r="L98" i="1" s="1"/>
  <c r="K98" i="1"/>
  <c r="E73" i="1"/>
  <c r="AS71" i="1"/>
  <c r="Q35" i="1"/>
  <c r="P35" i="1"/>
  <c r="Q36" i="1"/>
  <c r="P36" i="1"/>
  <c r="O36" i="1"/>
  <c r="P123" i="1"/>
  <c r="BG129" i="1"/>
  <c r="D131" i="1"/>
  <c r="K94" i="1"/>
  <c r="F110" i="1"/>
  <c r="O69" i="1"/>
  <c r="Q49" i="1"/>
  <c r="Q3" i="1" s="1"/>
  <c r="P49" i="1"/>
  <c r="O49" i="1"/>
  <c r="P31" i="1"/>
  <c r="O31" i="1"/>
  <c r="Q31" i="1"/>
  <c r="L30" i="1"/>
  <c r="K28" i="1"/>
  <c r="Q33" i="1"/>
  <c r="P33" i="1"/>
  <c r="O33" i="1"/>
  <c r="AS10" i="1"/>
  <c r="E12" i="1"/>
  <c r="E10" i="1" s="1"/>
  <c r="O23" i="1"/>
  <c r="Q23" i="1"/>
  <c r="P23" i="1"/>
  <c r="P96" i="1"/>
  <c r="P94" i="1" s="1"/>
  <c r="Q89" i="1"/>
  <c r="O89" i="1"/>
  <c r="P89" i="1"/>
  <c r="L131" i="1"/>
  <c r="L129" i="1" s="1"/>
  <c r="K129" i="1"/>
  <c r="O91" i="1"/>
  <c r="Q91" i="1"/>
  <c r="P91" i="1"/>
  <c r="P81" i="1"/>
  <c r="O81" i="1"/>
  <c r="K112" i="1"/>
  <c r="Q46" i="1"/>
  <c r="P46" i="1"/>
  <c r="O46" i="1"/>
  <c r="Q26" i="1"/>
  <c r="P26" i="1"/>
  <c r="O26" i="1"/>
  <c r="P25" i="1"/>
  <c r="O25" i="1"/>
  <c r="P22" i="1"/>
  <c r="O22" i="1"/>
  <c r="Q22" i="1"/>
  <c r="P118" i="1"/>
  <c r="O118" i="1"/>
  <c r="P75" i="1"/>
  <c r="O75" i="1"/>
  <c r="Q81" i="1"/>
  <c r="O104" i="1"/>
  <c r="Q104" i="1"/>
  <c r="P104" i="1"/>
  <c r="P109" i="1"/>
  <c r="O109" i="1"/>
  <c r="Q55" i="1"/>
  <c r="P55" i="1"/>
  <c r="O55" i="1"/>
  <c r="O15" i="1"/>
  <c r="P15" i="1"/>
  <c r="Q118" i="1"/>
  <c r="O87" i="1"/>
  <c r="P87" i="1"/>
  <c r="D98" i="1"/>
  <c r="D71" i="1"/>
  <c r="Q75" i="1"/>
  <c r="F62" i="1"/>
  <c r="D30" i="1"/>
  <c r="BG28" i="1"/>
  <c r="P60" i="1"/>
  <c r="O60" i="1"/>
  <c r="BG10" i="1"/>
  <c r="K10" i="1"/>
  <c r="P107" i="1"/>
  <c r="O107" i="1"/>
  <c r="O115" i="1"/>
  <c r="Q115" i="1"/>
  <c r="P115" i="1"/>
  <c r="BG71" i="1"/>
  <c r="L71" i="1"/>
  <c r="AY28" i="1"/>
  <c r="Q37" i="1"/>
  <c r="P37" i="1"/>
  <c r="O37" i="1"/>
  <c r="P58" i="1"/>
  <c r="O58" i="1"/>
  <c r="O42" i="1"/>
  <c r="Q42" i="1"/>
  <c r="P42" i="1"/>
  <c r="L10" i="1"/>
  <c r="E114" i="1"/>
  <c r="E112" i="1" s="1"/>
  <c r="AS112" i="1"/>
  <c r="K71" i="1"/>
  <c r="P74" i="1"/>
  <c r="O74" i="1"/>
  <c r="Q34" i="1"/>
  <c r="P34" i="1"/>
  <c r="O34" i="1"/>
  <c r="Q53" i="1"/>
  <c r="P53" i="1"/>
  <c r="O53" i="1"/>
  <c r="P48" i="1"/>
  <c r="O48" i="1"/>
  <c r="P41" i="1"/>
  <c r="O41" i="1"/>
  <c r="Q20" i="1"/>
  <c r="P20" i="1"/>
  <c r="O20" i="1"/>
  <c r="Q19" i="1"/>
  <c r="P19" i="1"/>
  <c r="O19" i="1"/>
  <c r="Q107" i="1"/>
  <c r="R133" i="1"/>
  <c r="BG112" i="1"/>
  <c r="D114" i="1"/>
  <c r="P66" i="1"/>
  <c r="O66" i="1"/>
  <c r="P51" i="1"/>
  <c r="O51" i="1"/>
  <c r="P44" i="1"/>
  <c r="O44" i="1"/>
  <c r="P45" i="1"/>
  <c r="O45" i="1"/>
  <c r="Q41" i="1"/>
  <c r="E30" i="1"/>
  <c r="E28" i="1" s="1"/>
  <c r="AS28" i="1"/>
  <c r="Q15" i="1"/>
  <c r="Q40" i="1" l="1"/>
  <c r="P59" i="1"/>
  <c r="O40" i="1"/>
  <c r="I133" i="1"/>
  <c r="Q13" i="1"/>
  <c r="O122" i="1"/>
  <c r="Q121" i="1"/>
  <c r="P122" i="1"/>
  <c r="O38" i="1"/>
  <c r="P69" i="1"/>
  <c r="P38" i="1"/>
  <c r="O43" i="1"/>
  <c r="P43" i="1"/>
  <c r="P52" i="1"/>
  <c r="O13" i="1"/>
  <c r="O63" i="1"/>
  <c r="P121" i="1"/>
  <c r="O84" i="1"/>
  <c r="P108" i="1"/>
  <c r="O18" i="1"/>
  <c r="P18" i="1"/>
  <c r="O76" i="1"/>
  <c r="Q63" i="1"/>
  <c r="O108" i="1"/>
  <c r="P76" i="1"/>
  <c r="Q86" i="1"/>
  <c r="Q21" i="1"/>
  <c r="L28" i="1"/>
  <c r="N28" i="1"/>
  <c r="O86" i="1"/>
  <c r="L134" i="2"/>
  <c r="O21" i="1"/>
  <c r="AS133" i="1"/>
  <c r="F12" i="1"/>
  <c r="Q12" i="1" s="1"/>
  <c r="Q10" i="1" s="1"/>
  <c r="O114" i="2"/>
  <c r="O112" i="2" s="1"/>
  <c r="N112" i="1"/>
  <c r="N133" i="1" s="1"/>
  <c r="Q83" i="1"/>
  <c r="O83" i="1"/>
  <c r="O96" i="1"/>
  <c r="O94" i="1" s="1"/>
  <c r="P57" i="1"/>
  <c r="O65" i="1"/>
  <c r="Q57" i="1"/>
  <c r="P65" i="1"/>
  <c r="Q14" i="1"/>
  <c r="P14" i="1"/>
  <c r="O14" i="1"/>
  <c r="O92" i="1"/>
  <c r="Q98" i="2"/>
  <c r="P112" i="2"/>
  <c r="O50" i="1"/>
  <c r="P50" i="1"/>
  <c r="Q50" i="1"/>
  <c r="F94" i="1"/>
  <c r="AY133" i="1"/>
  <c r="P84" i="1"/>
  <c r="Q47" i="1"/>
  <c r="P47" i="1"/>
  <c r="O47" i="1"/>
  <c r="P61" i="1"/>
  <c r="O61" i="1"/>
  <c r="Q61" i="1"/>
  <c r="O64" i="1"/>
  <c r="F10" i="2"/>
  <c r="O12" i="2"/>
  <c r="O10" i="2" s="1"/>
  <c r="P12" i="2"/>
  <c r="P10" i="2" s="1"/>
  <c r="Q12" i="2"/>
  <c r="Q10" i="2" s="1"/>
  <c r="P64" i="1"/>
  <c r="O24" i="1"/>
  <c r="G125" i="1"/>
  <c r="G133" i="1" s="1"/>
  <c r="L127" i="1"/>
  <c r="Q30" i="2"/>
  <c r="Q28" i="2" s="1"/>
  <c r="O106" i="1"/>
  <c r="Q106" i="1"/>
  <c r="P106" i="1"/>
  <c r="F94" i="2"/>
  <c r="P96" i="2"/>
  <c r="P94" i="2" s="1"/>
  <c r="O96" i="2"/>
  <c r="O94" i="2" s="1"/>
  <c r="Q96" i="2"/>
  <c r="Q94" i="2" s="1"/>
  <c r="Q114" i="2"/>
  <c r="Q112" i="2" s="1"/>
  <c r="P73" i="2"/>
  <c r="P71" i="2" s="1"/>
  <c r="F71" i="2"/>
  <c r="F134" i="2" s="1"/>
  <c r="O73" i="2"/>
  <c r="O71" i="2" s="1"/>
  <c r="Q73" i="2"/>
  <c r="Q71" i="2" s="1"/>
  <c r="P98" i="2"/>
  <c r="N134" i="2"/>
  <c r="O98" i="2"/>
  <c r="P30" i="2"/>
  <c r="P28" i="2" s="1"/>
  <c r="O30" i="2"/>
  <c r="O28" i="2" s="1"/>
  <c r="F28" i="2"/>
  <c r="F30" i="1"/>
  <c r="D28" i="1"/>
  <c r="Q96" i="1"/>
  <c r="Q94" i="1" s="1"/>
  <c r="BG133" i="1"/>
  <c r="O62" i="1"/>
  <c r="P62" i="1"/>
  <c r="Q62" i="1"/>
  <c r="E98" i="1"/>
  <c r="E133" i="1" s="1"/>
  <c r="F100" i="1"/>
  <c r="K133" i="1"/>
  <c r="E71" i="1"/>
  <c r="F73" i="1"/>
  <c r="F114" i="1"/>
  <c r="D112" i="1"/>
  <c r="P110" i="1"/>
  <c r="O110" i="1"/>
  <c r="Q110" i="1"/>
  <c r="F131" i="1"/>
  <c r="D129" i="1"/>
  <c r="O12" i="1" l="1"/>
  <c r="O10" i="1" s="1"/>
  <c r="P12" i="1"/>
  <c r="P10" i="1" s="1"/>
  <c r="F10" i="1"/>
  <c r="O134" i="2"/>
  <c r="Q134" i="2"/>
  <c r="L125" i="1"/>
  <c r="L133" i="1" s="1"/>
  <c r="O127" i="1"/>
  <c r="O125" i="1" s="1"/>
  <c r="Q127" i="1"/>
  <c r="Q125" i="1" s="1"/>
  <c r="P134" i="2"/>
  <c r="D133" i="1"/>
  <c r="O114" i="1"/>
  <c r="O112" i="1" s="1"/>
  <c r="F112" i="1"/>
  <c r="P114" i="1"/>
  <c r="P112" i="1" s="1"/>
  <c r="Q114" i="1"/>
  <c r="Q112" i="1" s="1"/>
  <c r="P30" i="1"/>
  <c r="P28" i="1" s="1"/>
  <c r="O30" i="1"/>
  <c r="O28" i="1" s="1"/>
  <c r="F28" i="1"/>
  <c r="Q30" i="1"/>
  <c r="Q28" i="1" s="1"/>
  <c r="P73" i="1"/>
  <c r="P71" i="1" s="1"/>
  <c r="O73" i="1"/>
  <c r="O71" i="1" s="1"/>
  <c r="F71" i="1"/>
  <c r="Q73" i="1"/>
  <c r="Q71" i="1" s="1"/>
  <c r="P100" i="1"/>
  <c r="P98" i="1" s="1"/>
  <c r="F98" i="1"/>
  <c r="L97" i="1" s="1"/>
  <c r="O100" i="1"/>
  <c r="O98" i="1" s="1"/>
  <c r="Q100" i="1"/>
  <c r="Q98" i="1" s="1"/>
  <c r="Q131" i="1"/>
  <c r="Q129" i="1" s="1"/>
  <c r="O131" i="1"/>
  <c r="O129" i="1" s="1"/>
  <c r="F129" i="1"/>
  <c r="P131" i="1"/>
  <c r="P129" i="1" s="1"/>
  <c r="F133" i="1" l="1"/>
  <c r="O133" i="1"/>
  <c r="P133" i="1"/>
  <c r="L70" i="1"/>
  <c r="Q13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</authors>
  <commentList>
    <comment ref="BC8" authorId="0" shapeId="0" xr:uid="{157911D4-31B9-49B5-B891-4A68211E740C}">
      <text>
        <r>
          <rPr>
            <b/>
            <sz val="9"/>
            <color indexed="81"/>
            <rFont val="Tahoma"/>
            <family val="2"/>
          </rPr>
          <t xml:space="preserve">PRESUPUESTO EXTRAORDINARIO 2 DE LA CONTRALORIA, PARA LA AP ES EL 4
</t>
        </r>
      </text>
    </comment>
  </commentList>
</comments>
</file>

<file path=xl/sharedStrings.xml><?xml version="1.0" encoding="utf-8"?>
<sst xmlns="http://schemas.openxmlformats.org/spreadsheetml/2006/main" count="1675" uniqueCount="331">
  <si>
    <t>CENTRO NACIONAL DE LA MÚSICA</t>
  </si>
  <si>
    <t>PRESUPUESTO ORDINARIO 2024</t>
  </si>
  <si>
    <t>EGRESOS</t>
  </si>
  <si>
    <t xml:space="preserve"> 39 645 344,00    </t>
  </si>
  <si>
    <t>ORQUESTA SINFONICA NACIONAL</t>
  </si>
  <si>
    <t xml:space="preserve">PRODUCCION </t>
  </si>
  <si>
    <t>P  R  E  S  U  P  U  E  S  T  O     2  0 2 4</t>
  </si>
  <si>
    <t>ACUMULADO</t>
  </si>
  <si>
    <t>ENERO</t>
  </si>
  <si>
    <t>FEBRERO</t>
  </si>
  <si>
    <t>MARZO</t>
  </si>
  <si>
    <t>ESTE
TRIMESTRE</t>
  </si>
  <si>
    <t>TOTAL</t>
  </si>
  <si>
    <t>CERTIFICADO
TOTAL</t>
  </si>
  <si>
    <t>COMPROMISOS</t>
  </si>
  <si>
    <t>DISPONIBLE
SEGÚN EJECUCION</t>
  </si>
  <si>
    <t>DISPONIBLE SEGUN
EJE CERTIFICADA</t>
  </si>
  <si>
    <t>DISPONIBLE
CON
COMPROMISOS</t>
  </si>
  <si>
    <t xml:space="preserve">CUADRO DE MODIFICACIONES  INTERNAS </t>
  </si>
  <si>
    <t xml:space="preserve">CUADRO DE MODIFICACIONES  E=TERNAS </t>
  </si>
  <si>
    <t>CUADRO DE PRESUPUESTO E=TRAORDINARIO</t>
  </si>
  <si>
    <t>PARTIDAS Y SUBPARTIDAS</t>
  </si>
  <si>
    <t>PRESUPUESTO ORDINARIO</t>
  </si>
  <si>
    <t>PRESUPUESTO EXTRAORDINARIOS</t>
  </si>
  <si>
    <t>TOTAL MODIFICACIONES INT. - E=T.</t>
  </si>
  <si>
    <t xml:space="preserve">PRESUPUESTO
FINAL              </t>
  </si>
  <si>
    <t xml:space="preserve">                                                                                                                                                                                INTERNA      Nº 1 1er. Modificación Presupuestaria (DGPN-H-008) </t>
  </si>
  <si>
    <t xml:space="preserve">
INTERNA       Nº 2         DGPN-H-005</t>
  </si>
  <si>
    <t xml:space="preserve">
INTERNA       Nº 3         DGPN-H-017</t>
  </si>
  <si>
    <t xml:space="preserve">
INTERNA        Nº 4 DGPN H-006</t>
  </si>
  <si>
    <t xml:space="preserve">
INTERNA        Nº 5 DGPN H-007</t>
  </si>
  <si>
    <t xml:space="preserve">
EXTRAORDINARIO            H-012</t>
  </si>
  <si>
    <t>INTERNA         Nº 7 DGPN-H-019 decreto 44301</t>
  </si>
  <si>
    <t>INTERNA         Nº 8</t>
  </si>
  <si>
    <t>INTERNA         Nº 9</t>
  </si>
  <si>
    <t xml:space="preserve">
INTERNA               Nº10</t>
  </si>
  <si>
    <t>INTERNA         Nº 11</t>
  </si>
  <si>
    <t xml:space="preserve">
INTERNA               Nº12</t>
  </si>
  <si>
    <t>INTERNA         Nº 13</t>
  </si>
  <si>
    <t>INTERNA         Nº 14</t>
  </si>
  <si>
    <t>INTERNA         Nº 15</t>
  </si>
  <si>
    <t>INTERNA         Nº 16</t>
  </si>
  <si>
    <t>INTERNA         Nº 17</t>
  </si>
  <si>
    <t>INTERNA         Nº 18</t>
  </si>
  <si>
    <t>INTERNA         Nº 19</t>
  </si>
  <si>
    <t>INTERNA         Nº 20</t>
  </si>
  <si>
    <t>INTERNA         Nº 21</t>
  </si>
  <si>
    <t>INTERNA         Nº 22</t>
  </si>
  <si>
    <t>INTERNA         Nº 23</t>
  </si>
  <si>
    <t>INTERNA         Nº 24</t>
  </si>
  <si>
    <t>INTERNA         Nº 25</t>
  </si>
  <si>
    <t>INTERNA         Nº 26</t>
  </si>
  <si>
    <t>INTERNA         Nº 27</t>
  </si>
  <si>
    <t>TOTAL MODIFICACION     INTERNA</t>
  </si>
  <si>
    <t>E=TERNA       Nº 01</t>
  </si>
  <si>
    <t>E=TERNA         Nº 02</t>
  </si>
  <si>
    <t>E=TERNA         Nº 03</t>
  </si>
  <si>
    <t>E=TERNA       Nº 04</t>
  </si>
  <si>
    <t>E=TERNA    Nº05</t>
  </si>
  <si>
    <t>TOTAL MODIFICACION E=TERNA</t>
  </si>
  <si>
    <t>E=TRAORD
H-005 ABRIL</t>
  </si>
  <si>
    <t>E=TRAORD
DECRETO H-17</t>
  </si>
  <si>
    <t>E=TRAORD
agosto</t>
  </si>
  <si>
    <t>E=TRAORD
Nº 004</t>
  </si>
  <si>
    <t>E=TRAORD
Nº 005</t>
  </si>
  <si>
    <t>E=TRAORD
Nº 006</t>
  </si>
  <si>
    <t>E=TRAORD
Nº 007</t>
  </si>
  <si>
    <t>TOTAL
E=TRAOR</t>
  </si>
  <si>
    <t>REMUNERACIONES</t>
  </si>
  <si>
    <t>0.01.01</t>
  </si>
  <si>
    <t>Sueldos para cargos fijos</t>
  </si>
  <si>
    <t>0.01.05</t>
  </si>
  <si>
    <t>Suplencias</t>
  </si>
  <si>
    <t>0.02.01</t>
  </si>
  <si>
    <t>Tiempo extraordinario</t>
  </si>
  <si>
    <t>0.02.04</t>
  </si>
  <si>
    <t>Vacaciones</t>
  </si>
  <si>
    <t>0.03.01</t>
  </si>
  <si>
    <t>Retribuciòn por años servidos</t>
  </si>
  <si>
    <t>0.03.02</t>
  </si>
  <si>
    <t>Restricciòn al ejercicio liberal de la profesiòn</t>
  </si>
  <si>
    <t>0.03.03</t>
  </si>
  <si>
    <t>Dècimo tercer mes</t>
  </si>
  <si>
    <t>0.03.04</t>
  </si>
  <si>
    <t>Salario escolar</t>
  </si>
  <si>
    <t>0.03.99</t>
  </si>
  <si>
    <t>Otros incentivos salariales</t>
  </si>
  <si>
    <t>0.04.01</t>
  </si>
  <si>
    <t>Contribuciòn Pat.Seguro Salud CCSS</t>
  </si>
  <si>
    <t>0.04.05</t>
  </si>
  <si>
    <t>Contribución Pat. BPDC</t>
  </si>
  <si>
    <t>0.05.01</t>
  </si>
  <si>
    <t>Contribución Pat. Seguro Pensiones CCSS</t>
  </si>
  <si>
    <t>0.05.02</t>
  </si>
  <si>
    <t>Aporte Pat. Régimen Obligatorio Pens.Com.</t>
  </si>
  <si>
    <t>0.05.03</t>
  </si>
  <si>
    <t>Aporte Pat. al Fondo Cap. Laboral</t>
  </si>
  <si>
    <t>0.05.05</t>
  </si>
  <si>
    <t>Contribución Patronal a fondos administrados por entes privados</t>
  </si>
  <si>
    <t>1</t>
  </si>
  <si>
    <t>SERVICIOS</t>
  </si>
  <si>
    <t>1.01.01</t>
  </si>
  <si>
    <t>Alquiler de edificios, locales y terrenos</t>
  </si>
  <si>
    <t>1.01.02</t>
  </si>
  <si>
    <t>Alquiler de maquinaria, equipo y mobiliario</t>
  </si>
  <si>
    <t>1.01.03</t>
  </si>
  <si>
    <t>Alquiler de equipo de cómputo</t>
  </si>
  <si>
    <t>1.01.04</t>
  </si>
  <si>
    <t>Alquileres y derechos para telecomunicaciones</t>
  </si>
  <si>
    <t>1.01.99</t>
  </si>
  <si>
    <t>Otros alquileres</t>
  </si>
  <si>
    <t>1.02.01</t>
  </si>
  <si>
    <t>Servicio de agua y alcantarillado</t>
  </si>
  <si>
    <t>1.02.02</t>
  </si>
  <si>
    <t>Servicio de energìa elèctrica</t>
  </si>
  <si>
    <t>1.02.03</t>
  </si>
  <si>
    <t xml:space="preserve">Servicio de correo </t>
  </si>
  <si>
    <t>1.02.04</t>
  </si>
  <si>
    <t>Servicio de telecomunicaciones</t>
  </si>
  <si>
    <t>1.03.01</t>
  </si>
  <si>
    <t>Información</t>
  </si>
  <si>
    <t>1.03.02</t>
  </si>
  <si>
    <t>Publicidad y propaganda</t>
  </si>
  <si>
    <t>1.03.03</t>
  </si>
  <si>
    <t>Impresión, encuadernación y otros</t>
  </si>
  <si>
    <t>1.03.04</t>
  </si>
  <si>
    <t>Transporte de bienes</t>
  </si>
  <si>
    <t>1.03.05</t>
  </si>
  <si>
    <t>Servicios aduaneros</t>
  </si>
  <si>
    <t>1.03.06</t>
  </si>
  <si>
    <t>Comisiones y gastos por serv.financieros y com.</t>
  </si>
  <si>
    <t>1.04.02</t>
  </si>
  <si>
    <t>Servicios Jurídicos</t>
  </si>
  <si>
    <t>1.04.03</t>
  </si>
  <si>
    <t xml:space="preserve">Servicio de Ingeniería </t>
  </si>
  <si>
    <t>1.04.04</t>
  </si>
  <si>
    <t>Servicios Ciencias Economicas y sociales</t>
  </si>
  <si>
    <t>1.04.05</t>
  </si>
  <si>
    <t>Servicios de desarrollo sistemas infromaticos</t>
  </si>
  <si>
    <t>1.04.06</t>
  </si>
  <si>
    <t>Servicios generales</t>
  </si>
  <si>
    <t>1.04.99</t>
  </si>
  <si>
    <t>Otros servicios de gestión y apoyo</t>
  </si>
  <si>
    <t>1.05.01</t>
  </si>
  <si>
    <t>Transporte dentro del país</t>
  </si>
  <si>
    <t>1.05.02</t>
  </si>
  <si>
    <t>Viáticos dentro del país</t>
  </si>
  <si>
    <t>1.05.03</t>
  </si>
  <si>
    <t>Transporte en el exterior</t>
  </si>
  <si>
    <t>1.05.04</t>
  </si>
  <si>
    <t>Viáticos en el exterior</t>
  </si>
  <si>
    <t>1.06.01</t>
  </si>
  <si>
    <t>Seguros</t>
  </si>
  <si>
    <t>1.07.01</t>
  </si>
  <si>
    <t>Actividades de capacitación</t>
  </si>
  <si>
    <t>1.07.02</t>
  </si>
  <si>
    <t>Actividades protocolarias y sociales</t>
  </si>
  <si>
    <t>1.07.03</t>
  </si>
  <si>
    <t>Gastos de representación institucional</t>
  </si>
  <si>
    <t>1.08.01</t>
  </si>
  <si>
    <t>Mantenimiento de edificios y locales</t>
  </si>
  <si>
    <t>1.08.04</t>
  </si>
  <si>
    <t>Mantenimiento y repracion de equipo de produccion</t>
  </si>
  <si>
    <t>1.08.05</t>
  </si>
  <si>
    <t>Mant. y rep. de equipo de transporte</t>
  </si>
  <si>
    <t>1.08.06</t>
  </si>
  <si>
    <t>Mant. y rep. de equipo de comunicación</t>
  </si>
  <si>
    <t>1.08.07</t>
  </si>
  <si>
    <t>Mant. y rep. de equipo y mob. de oficina</t>
  </si>
  <si>
    <t>1.08.08</t>
  </si>
  <si>
    <t>Mant. y rep. de equipo de cómputo y sistemas de información</t>
  </si>
  <si>
    <t>1.08.99</t>
  </si>
  <si>
    <t>Mantenimiento y reparación de otros equipos</t>
  </si>
  <si>
    <t>1.09.02</t>
  </si>
  <si>
    <t>Impuesto sobre bienes inmuebles</t>
  </si>
  <si>
    <t>1.09.99</t>
  </si>
  <si>
    <t>Otros impuestos</t>
  </si>
  <si>
    <t>1.99.02</t>
  </si>
  <si>
    <t>Multas</t>
  </si>
  <si>
    <t>1.99.99</t>
  </si>
  <si>
    <t>Otros servicios no especificados</t>
  </si>
  <si>
    <t>2</t>
  </si>
  <si>
    <t>MATERIALES Y SUMINISTROS</t>
  </si>
  <si>
    <t>2.01.01</t>
  </si>
  <si>
    <t>Combustibles y lubricantes</t>
  </si>
  <si>
    <t>2.01.02</t>
  </si>
  <si>
    <t>Productos farmacéuticos y medicinales</t>
  </si>
  <si>
    <t>2.01.04</t>
  </si>
  <si>
    <t>Tintas, pinturas y diluyentes</t>
  </si>
  <si>
    <t>2.01.99</t>
  </si>
  <si>
    <t>Otros productos químicos</t>
  </si>
  <si>
    <t>2.02.03</t>
  </si>
  <si>
    <t>Alimentos y bebidas</t>
  </si>
  <si>
    <t>2.03.01</t>
  </si>
  <si>
    <t>Materiales y productos metálicos</t>
  </si>
  <si>
    <t>2.03.03</t>
  </si>
  <si>
    <t>Madera y sus derivados</t>
  </si>
  <si>
    <t>2.03.04</t>
  </si>
  <si>
    <t>Materiales y prod. eléct., telef. y de cómputo</t>
  </si>
  <si>
    <t>2.03.05</t>
  </si>
  <si>
    <t>Materiales y productos de vidrio</t>
  </si>
  <si>
    <t>2.03.06</t>
  </si>
  <si>
    <t>Materiales y productos de plástico</t>
  </si>
  <si>
    <t>2.03.99</t>
  </si>
  <si>
    <t>Otros mat. y productos de  uso en construcción</t>
  </si>
  <si>
    <t>2.04.01</t>
  </si>
  <si>
    <t>Herramientas e instrumentos</t>
  </si>
  <si>
    <t>2.04.02</t>
  </si>
  <si>
    <t>Repuestos y accesorios</t>
  </si>
  <si>
    <t>2.99.01</t>
  </si>
  <si>
    <t>Útiles y materiales de oficina y cómputo</t>
  </si>
  <si>
    <t>2.99.03</t>
  </si>
  <si>
    <t>Productos de papel y cartón e impresos</t>
  </si>
  <si>
    <t>2.99.04</t>
  </si>
  <si>
    <t>Textiles y vestuario</t>
  </si>
  <si>
    <t>2.99.05</t>
  </si>
  <si>
    <t>Útiles y materiales de limpieza</t>
  </si>
  <si>
    <t>2.99.06</t>
  </si>
  <si>
    <t>Útiles y materiales de resguardo y seguridad</t>
  </si>
  <si>
    <t>2.99.07</t>
  </si>
  <si>
    <t>Útiles y materiales de cocina y comedor</t>
  </si>
  <si>
    <t>2.99.99</t>
  </si>
  <si>
    <t>Otros útiles, materiales y suministros</t>
  </si>
  <si>
    <t>INTERESES Y COMISIONES</t>
  </si>
  <si>
    <t>3.04.05</t>
  </si>
  <si>
    <t>Diferencias por tipo de cambio</t>
  </si>
  <si>
    <t>BIENES DURADEROS</t>
  </si>
  <si>
    <t>5.01.01</t>
  </si>
  <si>
    <t>Maquinaria y equipo para la produccion</t>
  </si>
  <si>
    <t>5.01.02</t>
  </si>
  <si>
    <t>Equipo de transporte</t>
  </si>
  <si>
    <t>5.01.03</t>
  </si>
  <si>
    <t>Equipo de comunicación</t>
  </si>
  <si>
    <t>5.01.04</t>
  </si>
  <si>
    <t>Equipo y mobiliario de oficina</t>
  </si>
  <si>
    <t>5.01.05</t>
  </si>
  <si>
    <t>Equipo y programas de cómputo</t>
  </si>
  <si>
    <t>5.01.07</t>
  </si>
  <si>
    <t>Equipo y mob.educ.,deportivo y recreativo</t>
  </si>
  <si>
    <t>5.01.99</t>
  </si>
  <si>
    <t>Maquinaria y equipo diverso</t>
  </si>
  <si>
    <t>5.02.01</t>
  </si>
  <si>
    <t>Edificios</t>
  </si>
  <si>
    <t>5.02.99</t>
  </si>
  <si>
    <t>Otras construcciones adiciones y mejoras</t>
  </si>
  <si>
    <t>5.99.03</t>
  </si>
  <si>
    <t>Bienes intangibles</t>
  </si>
  <si>
    <t>5.99.99</t>
  </si>
  <si>
    <t>Otros bienes duraderos</t>
  </si>
  <si>
    <t>6</t>
  </si>
  <si>
    <t>TRANSFERENCIAS CORRIENTES</t>
  </si>
  <si>
    <t>6.01.02</t>
  </si>
  <si>
    <t>Transferencias corrientes a órganos desconcentrados</t>
  </si>
  <si>
    <t>6.01.03 200</t>
  </si>
  <si>
    <t>Transferencias corrientes a Instituciones Descentralizadas no  Empresariales</t>
  </si>
  <si>
    <t>6.01.03 202</t>
  </si>
  <si>
    <t>6.02.02</t>
  </si>
  <si>
    <t>Becas a terceras personas</t>
  </si>
  <si>
    <t>6.02.99</t>
  </si>
  <si>
    <t>Otras Transferencias a personas</t>
  </si>
  <si>
    <t>6.03.01</t>
  </si>
  <si>
    <t>Prestaciones legales</t>
  </si>
  <si>
    <t>6.03.99</t>
  </si>
  <si>
    <t>Otras prestaciones</t>
  </si>
  <si>
    <t>6.04.01</t>
  </si>
  <si>
    <t>Transferencias corrientes asociaciones</t>
  </si>
  <si>
    <t>6.06.01</t>
  </si>
  <si>
    <t xml:space="preserve">Indemnizaciones </t>
  </si>
  <si>
    <t>6.07.01</t>
  </si>
  <si>
    <t>Transferencias corrientes a organismos internacionales</t>
  </si>
  <si>
    <t>TRANSFERENCIAS DE CAPITAL</t>
  </si>
  <si>
    <t>7.05.01</t>
  </si>
  <si>
    <t>Transferencias de capital a organismos internacionales</t>
  </si>
  <si>
    <t>9</t>
  </si>
  <si>
    <t>CUENTAS ESPECIALES</t>
  </si>
  <si>
    <t>9.02.01</t>
  </si>
  <si>
    <t>Sumas libres sin asignación presupuestaria</t>
  </si>
  <si>
    <t xml:space="preserve">TOTAL PRESUPUESTO EGRESOS </t>
  </si>
  <si>
    <t xml:space="preserve">MINISTERIO DE CULTURA  JUVENTUD Y DEPORTES </t>
  </si>
  <si>
    <t xml:space="preserve">ORQUESTA SINFONICA NACIONAL </t>
  </si>
  <si>
    <t>OSN ACTIVIDAD CENTRAL</t>
  </si>
  <si>
    <t xml:space="preserve">    31 588 824,00    </t>
  </si>
  <si>
    <t xml:space="preserve">CUADRO DE MODIFICACIONES  EXTERNAS </t>
  </si>
  <si>
    <t>CUADRO DE PRESUPUESTO EXTRAORDINARIO</t>
  </si>
  <si>
    <t>TOTAL
EXTRAOR</t>
  </si>
  <si>
    <t>TOTAL MODIFICACIONES INT. - EXT.</t>
  </si>
  <si>
    <t xml:space="preserve">
INTERNA       Nº 2</t>
  </si>
  <si>
    <t xml:space="preserve">
INTERNA       Nº 3</t>
  </si>
  <si>
    <t xml:space="preserve">
INTERNA        Nº 4 DGPN H-012</t>
  </si>
  <si>
    <t xml:space="preserve">
INTERNA       Nº 5</t>
  </si>
  <si>
    <t>INTERNA         Nº 7</t>
  </si>
  <si>
    <t>INTERNA         Nº 10</t>
  </si>
  <si>
    <t>INTERNA         Nº 12</t>
  </si>
  <si>
    <t>EXTERNA       Nº 01</t>
  </si>
  <si>
    <t>EXTERNA         Nº 02</t>
  </si>
  <si>
    <t>EXTERNA         Nº 03</t>
  </si>
  <si>
    <t>EXTERNA       Nº 04</t>
  </si>
  <si>
    <t>EXTERNA    Nº05</t>
  </si>
  <si>
    <t>TOTAL MODIFICACION EXTERNA</t>
  </si>
  <si>
    <t>EXTRAORD
Nº 001</t>
  </si>
  <si>
    <t>EXTRAORD
Nº 002</t>
  </si>
  <si>
    <t>EXTRAORD
Nº 003 Y MOD 3 APROBACION LEGISLATIVA</t>
  </si>
  <si>
    <t>EXTRAORD
Nº 004</t>
  </si>
  <si>
    <t>EXTRAORD
Nº 005</t>
  </si>
  <si>
    <t>EXTRAORD
Nº 006</t>
  </si>
  <si>
    <t>EXTRAORD
Nº 007</t>
  </si>
  <si>
    <t>Compensación Vacaciones</t>
  </si>
  <si>
    <t>Impuestos sobre bienes inmuebles</t>
  </si>
  <si>
    <t>6.01.03 (200)</t>
  </si>
  <si>
    <t>6.01.03 (202)</t>
  </si>
  <si>
    <t>TOTAL EGRESOS</t>
  </si>
  <si>
    <t>INM</t>
  </si>
  <si>
    <t xml:space="preserve">     22 912 551,00    </t>
  </si>
  <si>
    <t>TOTAL PRESUPUESTO
EXTRAORDINARIOS</t>
  </si>
  <si>
    <t>SUBEJECUCION</t>
  </si>
  <si>
    <t xml:space="preserve">
INTERNA       Nº 3         DGPN-H-007</t>
  </si>
  <si>
    <t>Indemnizaciones</t>
  </si>
  <si>
    <t xml:space="preserve">                               </t>
  </si>
  <si>
    <t>CORO</t>
  </si>
  <si>
    <t xml:space="preserve">    11 782 803,00    </t>
  </si>
  <si>
    <t xml:space="preserve">
INTERNA        Nº 4</t>
  </si>
  <si>
    <t>EXTRAORD
Nº 003</t>
  </si>
  <si>
    <t>1.01,04</t>
  </si>
  <si>
    <t>LIRICA</t>
  </si>
  <si>
    <t xml:space="preserve">ACUMULADO </t>
  </si>
  <si>
    <t>CONSOLIDADO CNM</t>
  </si>
  <si>
    <t>TOTAL PRESUPUESTO
EXTRAORDINARIO</t>
  </si>
  <si>
    <t xml:space="preserve">
INTERNA       Nº 2         DGPN-H-006</t>
  </si>
  <si>
    <t xml:space="preserve"> </t>
  </si>
  <si>
    <t xml:space="preserve"> I ESTE
TRIMESTRE</t>
  </si>
  <si>
    <t>I ESTE
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</si>
</sst>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* #,##0.00_);_(* \(#,##0.00\);_(* &quot;-&quot;??_);_(@_)"/>
    <numFmt numFmtId="165" formatCode="#,##0.00_ ;\-#,##0.00\ "/>
    <numFmt numFmtId="166" formatCode="#,##0.0"/>
  </numFmts>
  <fonts count="15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9"/>
      <color indexed="81"/>
      <name val="Tahoma"/>
      <family val="2"/>
    </font>
    <font>
      <b/>
      <sz val="11"/>
      <name val="Arial Narrow"/>
      <family val="2"/>
    </font>
    <font>
      <b/>
      <sz val="16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5">
    <xf numFmtId="0" fontId="0" fillId="0" borderId="0"/>
    <xf numFmtId="164" fontId="3" fillId="0" borderId="0" applyFont="0" applyFill="0" applyBorder="0" applyAlignment="0" applyProtection="0"/>
    <xf numFmtId="0" fontId="2" fillId="2" borderId="0" applyNumberFormat="0" applyBorder="0" applyAlignment="0" applyProtection="0"/>
    <xf numFmtId="0" fontId="3" fillId="0" borderId="0"/>
    <xf numFmtId="0" fontId="1" fillId="0" borderId="0"/>
  </cellStyleXfs>
  <cellXfs count="119">
    <xf numFmtId="0" fontId="0" fillId="0" borderId="0" xfId="0"/>
    <xf numFmtId="0" fontId="4" fillId="0" borderId="0" xfId="0" applyFont="1"/>
    <xf numFmtId="164" fontId="0" fillId="0" borderId="0" xfId="1" applyFont="1" applyFill="1"/>
    <xf numFmtId="4" fontId="4" fillId="0" borderId="0" xfId="0" applyNumberFormat="1" applyFont="1"/>
    <xf numFmtId="164" fontId="4" fillId="0" borderId="0" xfId="1" applyFont="1" applyFill="1"/>
    <xf numFmtId="0" fontId="4" fillId="0" borderId="1" xfId="4" applyFont="1" applyBorder="1" applyAlignment="1">
      <alignment horizontal="center" vertical="center"/>
    </xf>
    <xf numFmtId="0" fontId="4" fillId="0" borderId="1" xfId="4" applyFont="1" applyBorder="1" applyAlignment="1">
      <alignment vertical="center"/>
    </xf>
    <xf numFmtId="4" fontId="4" fillId="0" borderId="0" xfId="0" applyNumberFormat="1" applyFont="1" applyAlignment="1">
      <alignment horizontal="right"/>
    </xf>
    <xf numFmtId="4" fontId="4" fillId="0" borderId="0" xfId="0" applyNumberFormat="1" applyFont="1" applyAlignment="1">
      <alignment horizontal="left"/>
    </xf>
    <xf numFmtId="0" fontId="6" fillId="0" borderId="0" xfId="0" applyFont="1"/>
    <xf numFmtId="0" fontId="7" fillId="0" borderId="0" xfId="0" applyFont="1" applyAlignment="1">
      <alignment vertical="center"/>
    </xf>
    <xf numFmtId="0" fontId="4" fillId="0" borderId="0" xfId="0" applyFont="1" applyAlignment="1">
      <alignment horizontal="center"/>
    </xf>
    <xf numFmtId="0" fontId="7" fillId="0" borderId="7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4" fontId="4" fillId="0" borderId="0" xfId="0" applyNumberFormat="1" applyFont="1" applyAlignment="1">
      <alignment horizontal="center" wrapText="1"/>
    </xf>
    <xf numFmtId="39" fontId="4" fillId="0" borderId="0" xfId="0" applyNumberFormat="1" applyFont="1" applyAlignment="1">
      <alignment horizontal="right"/>
    </xf>
    <xf numFmtId="4" fontId="4" fillId="0" borderId="4" xfId="0" applyNumberFormat="1" applyFont="1" applyBorder="1"/>
    <xf numFmtId="39" fontId="4" fillId="0" borderId="4" xfId="0" applyNumberFormat="1" applyFont="1" applyBorder="1" applyAlignment="1">
      <alignment horizontal="right"/>
    </xf>
    <xf numFmtId="0" fontId="6" fillId="0" borderId="11" xfId="0" applyFont="1" applyBorder="1" applyAlignment="1">
      <alignment wrapText="1"/>
    </xf>
    <xf numFmtId="0" fontId="4" fillId="0" borderId="0" xfId="0" applyFont="1" applyAlignment="1">
      <alignment horizontal="left"/>
    </xf>
    <xf numFmtId="4" fontId="0" fillId="0" borderId="0" xfId="0" applyNumberFormat="1"/>
    <xf numFmtId="165" fontId="0" fillId="0" borderId="0" xfId="0" applyNumberFormat="1"/>
    <xf numFmtId="39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3" fontId="0" fillId="0" borderId="0" xfId="0" applyNumberFormat="1"/>
    <xf numFmtId="164" fontId="0" fillId="0" borderId="0" xfId="0" applyNumberFormat="1"/>
    <xf numFmtId="39" fontId="0" fillId="0" borderId="0" xfId="0" applyNumberFormat="1"/>
    <xf numFmtId="0" fontId="4" fillId="0" borderId="1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64" fontId="4" fillId="0" borderId="0" xfId="1" applyFont="1" applyFill="1" applyBorder="1" applyAlignment="1">
      <alignment horizontal="center" wrapText="1"/>
    </xf>
    <xf numFmtId="0" fontId="4" fillId="0" borderId="4" xfId="0" applyFont="1" applyBorder="1" applyAlignment="1">
      <alignment horizontal="center"/>
    </xf>
    <xf numFmtId="0" fontId="4" fillId="0" borderId="4" xfId="0" applyFont="1" applyBorder="1" applyAlignment="1">
      <alignment horizontal="left" vertical="center"/>
    </xf>
    <xf numFmtId="4" fontId="0" fillId="0" borderId="0" xfId="0" applyNumberFormat="1" applyAlignment="1">
      <alignment horizontal="right"/>
    </xf>
    <xf numFmtId="0" fontId="4" fillId="0" borderId="4" xfId="0" applyFont="1" applyBorder="1"/>
    <xf numFmtId="0" fontId="0" fillId="0" borderId="0" xfId="0" applyAlignment="1">
      <alignment wrapText="1"/>
    </xf>
    <xf numFmtId="0" fontId="0" fillId="0" borderId="0" xfId="3" applyFont="1" applyAlignment="1">
      <alignment horizontal="left"/>
    </xf>
    <xf numFmtId="0" fontId="0" fillId="0" borderId="0" xfId="3" applyFont="1"/>
    <xf numFmtId="4" fontId="4" fillId="0" borderId="5" xfId="0" applyNumberFormat="1" applyFont="1" applyBorder="1"/>
    <xf numFmtId="0" fontId="0" fillId="0" borderId="0" xfId="4" applyFont="1" applyAlignment="1">
      <alignment horizontal="left" vertical="center"/>
    </xf>
    <xf numFmtId="4" fontId="0" fillId="0" borderId="0" xfId="4" applyNumberFormat="1" applyFont="1" applyAlignment="1">
      <alignment vertical="center"/>
    </xf>
    <xf numFmtId="4" fontId="0" fillId="0" borderId="0" xfId="4" applyNumberFormat="1" applyFont="1" applyAlignment="1">
      <alignment vertical="center" wrapText="1"/>
    </xf>
    <xf numFmtId="164" fontId="4" fillId="0" borderId="0" xfId="0" applyNumberFormat="1" applyFont="1"/>
    <xf numFmtId="43" fontId="4" fillId="0" borderId="0" xfId="0" applyNumberFormat="1" applyFont="1"/>
    <xf numFmtId="43" fontId="0" fillId="0" borderId="0" xfId="0" applyNumberFormat="1"/>
    <xf numFmtId="164" fontId="0" fillId="0" borderId="0" xfId="1" applyFont="1" applyFill="1" applyBorder="1"/>
    <xf numFmtId="4" fontId="4" fillId="0" borderId="3" xfId="0" applyNumberFormat="1" applyFont="1" applyBorder="1"/>
    <xf numFmtId="0" fontId="0" fillId="0" borderId="0" xfId="0" applyAlignment="1">
      <alignment horizontal="center"/>
    </xf>
    <xf numFmtId="4" fontId="7" fillId="0" borderId="0" xfId="0" applyNumberFormat="1" applyFont="1" applyAlignment="1">
      <alignment vertical="center"/>
    </xf>
    <xf numFmtId="164" fontId="7" fillId="0" borderId="0" xfId="1" applyFont="1" applyFill="1" applyBorder="1" applyAlignment="1">
      <alignment vertical="center"/>
    </xf>
    <xf numFmtId="0" fontId="11" fillId="0" borderId="1" xfId="0" applyFont="1" applyBorder="1" applyAlignment="1">
      <alignment horizontal="center" wrapText="1"/>
    </xf>
    <xf numFmtId="0" fontId="4" fillId="0" borderId="4" xfId="0" applyFont="1" applyBorder="1" applyAlignment="1">
      <alignment horizontal="center" vertical="center"/>
    </xf>
    <xf numFmtId="0" fontId="0" fillId="0" borderId="4" xfId="0" applyBorder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39" fontId="0" fillId="0" borderId="4" xfId="0" applyNumberFormat="1" applyBorder="1" applyAlignment="1">
      <alignment horizontal="right"/>
    </xf>
    <xf numFmtId="4" fontId="0" fillId="0" borderId="3" xfId="0" applyNumberFormat="1" applyBorder="1"/>
    <xf numFmtId="4" fontId="0" fillId="0" borderId="4" xfId="0" applyNumberFormat="1" applyBorder="1"/>
    <xf numFmtId="166" fontId="0" fillId="0" borderId="0" xfId="0" applyNumberFormat="1"/>
    <xf numFmtId="0" fontId="4" fillId="0" borderId="0" xfId="0" applyFont="1" applyAlignment="1">
      <alignment horizontal="center" vertical="center" wrapText="1"/>
    </xf>
    <xf numFmtId="39" fontId="0" fillId="0" borderId="0" xfId="0" applyNumberFormat="1" applyAlignment="1">
      <alignment horizontal="center"/>
    </xf>
    <xf numFmtId="39" fontId="0" fillId="0" borderId="0" xfId="0" applyNumberFormat="1" applyAlignment="1">
      <alignment horizontal="center" vertical="center" wrapText="1"/>
    </xf>
    <xf numFmtId="164" fontId="4" fillId="0" borderId="4" xfId="1" applyFont="1" applyFill="1" applyBorder="1"/>
    <xf numFmtId="164" fontId="4" fillId="0" borderId="0" xfId="1" applyFont="1" applyFill="1" applyBorder="1"/>
    <xf numFmtId="164" fontId="0" fillId="0" borderId="4" xfId="1" applyFont="1" applyFill="1" applyBorder="1"/>
    <xf numFmtId="0" fontId="12" fillId="0" borderId="0" xfId="0" applyFont="1" applyAlignment="1">
      <alignment shrinkToFit="1"/>
    </xf>
    <xf numFmtId="164" fontId="13" fillId="0" borderId="0" xfId="1" applyFont="1" applyFill="1" applyAlignment="1" applyProtection="1"/>
    <xf numFmtId="43" fontId="14" fillId="0" borderId="0" xfId="2" applyNumberFormat="1" applyFont="1" applyFill="1"/>
    <xf numFmtId="164" fontId="4" fillId="0" borderId="1" xfId="1" applyFont="1" applyFill="1" applyBorder="1" applyAlignment="1">
      <alignment horizontal="center" vertical="center" wrapText="1"/>
    </xf>
    <xf numFmtId="0" fontId="7" fillId="0" borderId="4" xfId="0" applyFont="1" applyBorder="1"/>
    <xf numFmtId="0" fontId="4" fillId="0" borderId="4" xfId="0" applyFont="1" applyBorder="1" applyAlignment="1">
      <alignment vertical="center"/>
    </xf>
    <xf numFmtId="4" fontId="0" fillId="0" borderId="0" xfId="0" quotePrefix="1" applyNumberFormat="1"/>
    <xf numFmtId="2" fontId="0" fillId="0" borderId="0" xfId="0" applyNumberFormat="1"/>
    <xf numFmtId="0" fontId="0" fillId="0" borderId="0" xfId="0" applyAlignment="1">
      <alignment horizontal="left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64" fontId="4" fillId="0" borderId="2" xfId="1" applyFont="1" applyFill="1" applyBorder="1" applyAlignment="1">
      <alignment horizontal="center" vertical="center"/>
    </xf>
    <xf numFmtId="164" fontId="4" fillId="0" borderId="6" xfId="1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39" fontId="4" fillId="0" borderId="2" xfId="0" applyNumberFormat="1" applyFont="1" applyBorder="1" applyAlignment="1">
      <alignment horizontal="center" vertical="center" wrapText="1"/>
    </xf>
    <xf numFmtId="39" fontId="4" fillId="0" borderId="6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64" fontId="4" fillId="0" borderId="2" xfId="1" applyFont="1" applyFill="1" applyBorder="1" applyAlignment="1">
      <alignment horizontal="center" vertical="center" wrapText="1"/>
    </xf>
    <xf numFmtId="164" fontId="4" fillId="0" borderId="6" xfId="1" applyFont="1" applyFill="1" applyBorder="1" applyAlignment="1">
      <alignment horizontal="center" vertical="center" wrapText="1"/>
    </xf>
    <xf numFmtId="39" fontId="4" fillId="0" borderId="6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/>
    <xf numFmtId="4" fontId="0" fillId="0" borderId="0" xfId="0" applyNumberFormat="1" applyFont="1"/>
    <xf numFmtId="165" fontId="0" fillId="0" borderId="0" xfId="0" applyNumberFormat="1" applyFont="1"/>
    <xf numFmtId="39" fontId="0" fillId="0" borderId="0" xfId="0" applyNumberFormat="1" applyFont="1" applyAlignment="1">
      <alignment horizontal="right"/>
    </xf>
    <xf numFmtId="0" fontId="0" fillId="0" borderId="0" xfId="0" applyFont="1" applyAlignment="1">
      <alignment horizontal="left"/>
    </xf>
    <xf numFmtId="3" fontId="0" fillId="0" borderId="0" xfId="0" applyNumberFormat="1" applyFont="1"/>
    <xf numFmtId="164" fontId="0" fillId="0" borderId="0" xfId="0" applyNumberFormat="1" applyFont="1"/>
    <xf numFmtId="43" fontId="0" fillId="0" borderId="0" xfId="0" applyNumberFormat="1" applyFont="1"/>
    <xf numFmtId="39" fontId="0" fillId="0" borderId="0" xfId="0" applyNumberFormat="1" applyFont="1"/>
    <xf numFmtId="4" fontId="0" fillId="0" borderId="0" xfId="0" applyNumberFormat="1" applyFont="1" applyAlignment="1">
      <alignment horizontal="right"/>
    </xf>
    <xf numFmtId="0" fontId="0" fillId="0" borderId="0" xfId="0" applyFont="1" applyAlignment="1">
      <alignment wrapText="1"/>
    </xf>
    <xf numFmtId="9" fontId="0" fillId="0" borderId="0" xfId="0" applyNumberFormat="1" applyFont="1"/>
    <xf numFmtId="4" fontId="0" fillId="0" borderId="0" xfId="0" applyNumberFormat="1" applyFont="1" applyAlignment="1">
      <alignment horizontal="center" vertical="center" wrapText="1"/>
    </xf>
  </cellXfs>
  <cellStyles count="5">
    <cellStyle name="Incorrecto" xfId="2" builtinId="27"/>
    <cellStyle name="Millares" xfId="1" builtinId="3"/>
    <cellStyle name="Normal" xfId="0" builtinId="0"/>
    <cellStyle name="Normal 2" xfId="4" xr:uid="{C525E9D2-F61B-47B5-96F0-ED63832A631F}"/>
    <cellStyle name="Normal 3" xfId="3" xr:uid="{9BBEBA65-4232-4B64-BEFB-7B03EAA1E940}"/>
  </cellStyles>
  <dxfs count="11"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rgb="FF993300"/>
      </font>
      <fill>
        <patternFill>
          <bgColor rgb="FFFFFF00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  <dxf>
      <font>
        <color indexed="60"/>
      </font>
      <fill>
        <patternFill>
          <bgColor indexed="13"/>
        </patternFill>
      </fill>
    </dxf>
  </dxfs>
  <tableStyles count="0" defaultTableStyle="TableStyleMedium2" defaultPivotStyle="PivotStyleLight16"/>
  <colors>
    <mruColors>
      <color rgb="FFE8DFF5"/>
      <color rgb="FF967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AB18DA-40B1-4D73-A63F-FD11DDCC0AAC}">
  <sheetPr>
    <tabColor theme="9" tint="0.39997558519241921"/>
    <pageSetUpPr fitToPage="1"/>
  </sheetPr>
  <dimension ref="A1:CC399"/>
  <sheetViews>
    <sheetView zoomScaleNormal="100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B141" sqref="B141"/>
    </sheetView>
  </sheetViews>
  <sheetFormatPr baseColWidth="10" defaultColWidth="11.5546875" defaultRowHeight="13.2" x14ac:dyDescent="0.25"/>
  <cols>
    <col min="1" max="1" width="11.6640625" customWidth="1"/>
    <col min="2" max="2" width="38.33203125" customWidth="1"/>
    <col min="3" max="3" width="16.5546875" customWidth="1"/>
    <col min="4" max="4" width="16.5546875" hidden="1" customWidth="1"/>
    <col min="5" max="5" width="15.88671875" customWidth="1"/>
    <col min="6" max="6" width="19.44140625" customWidth="1"/>
    <col min="7" max="7" width="17.5546875" hidden="1" customWidth="1"/>
    <col min="8" max="8" width="17.6640625" hidden="1" customWidth="1"/>
    <col min="9" max="9" width="16.44140625" style="2" hidden="1" customWidth="1"/>
    <col min="10" max="10" width="17.109375" hidden="1" customWidth="1"/>
    <col min="11" max="11" width="15.5546875" customWidth="1"/>
    <col min="12" max="12" width="16.5546875" customWidth="1"/>
    <col min="13" max="13" width="15.5546875" hidden="1" customWidth="1"/>
    <col min="14" max="14" width="16.44140625" customWidth="1"/>
    <col min="15" max="15" width="15.5546875" style="24" hidden="1" customWidth="1"/>
    <col min="16" max="16" width="17.5546875" style="24" hidden="1" customWidth="1"/>
    <col min="17" max="17" width="16.5546875" style="24" customWidth="1"/>
    <col min="18" max="18" width="15.5546875" hidden="1" customWidth="1"/>
    <col min="19" max="19" width="13.5546875" hidden="1" customWidth="1"/>
    <col min="20" max="20" width="14.6640625" hidden="1" customWidth="1"/>
    <col min="21" max="21" width="17.33203125" hidden="1" customWidth="1"/>
    <col min="22" max="22" width="13.88671875" hidden="1" customWidth="1"/>
    <col min="23" max="26" width="14.88671875" hidden="1" customWidth="1"/>
    <col min="27" max="27" width="15.88671875" hidden="1" customWidth="1"/>
    <col min="28" max="31" width="14.88671875" hidden="1" customWidth="1"/>
    <col min="32" max="32" width="14.88671875" style="2" hidden="1" customWidth="1"/>
    <col min="33" max="44" width="14.88671875" hidden="1" customWidth="1"/>
    <col min="45" max="45" width="16.5546875" hidden="1" customWidth="1"/>
    <col min="46" max="46" width="13.88671875" hidden="1" customWidth="1"/>
    <col min="47" max="50" width="11.5546875" hidden="1" customWidth="1"/>
    <col min="51" max="51" width="15.33203125" hidden="1" customWidth="1"/>
    <col min="52" max="52" width="15.88671875" hidden="1" customWidth="1"/>
    <col min="53" max="53" width="14.33203125" style="22" hidden="1" customWidth="1"/>
    <col min="54" max="54" width="13.33203125" hidden="1" customWidth="1"/>
    <col min="55" max="55" width="15.33203125" hidden="1" customWidth="1"/>
    <col min="56" max="58" width="14.33203125" hidden="1" customWidth="1"/>
    <col min="59" max="59" width="15.33203125" hidden="1" customWidth="1"/>
    <col min="60" max="68" width="0" hidden="1" customWidth="1"/>
  </cols>
  <sheetData>
    <row r="1" spans="1:59" x14ac:dyDescent="0.25">
      <c r="A1" s="21" t="s">
        <v>0</v>
      </c>
      <c r="C1" s="22"/>
      <c r="H1" s="22"/>
      <c r="I1" s="72"/>
      <c r="J1" s="2"/>
      <c r="L1" s="22"/>
      <c r="R1" s="1"/>
    </row>
    <row r="2" spans="1:59" x14ac:dyDescent="0.25">
      <c r="A2" s="25" t="s">
        <v>1</v>
      </c>
      <c r="C2" s="26"/>
      <c r="F2" s="27"/>
      <c r="G2" s="2"/>
      <c r="H2" s="2"/>
      <c r="I2" s="22"/>
      <c r="J2" s="22"/>
      <c r="K2" s="22"/>
      <c r="L2" s="22"/>
      <c r="M2" s="22"/>
      <c r="N2" s="2"/>
      <c r="R2" s="1"/>
      <c r="V2" s="22"/>
      <c r="W2" s="22"/>
    </row>
    <row r="3" spans="1:59" ht="14.4" x14ac:dyDescent="0.3">
      <c r="A3" s="21" t="s">
        <v>2</v>
      </c>
      <c r="C3" s="26"/>
      <c r="F3" s="27"/>
      <c r="H3" s="22"/>
      <c r="J3" s="22"/>
      <c r="K3" s="22"/>
      <c r="L3" s="22"/>
      <c r="M3" s="22"/>
      <c r="N3" s="2"/>
      <c r="R3" s="20" t="s">
        <v>3</v>
      </c>
      <c r="U3" s="73"/>
      <c r="V3" s="2"/>
      <c r="Y3" s="2"/>
    </row>
    <row r="4" spans="1:59" x14ac:dyDescent="0.25">
      <c r="A4" s="21" t="s">
        <v>4</v>
      </c>
      <c r="C4" s="26"/>
      <c r="D4" s="2"/>
      <c r="E4" s="27"/>
      <c r="F4" s="2"/>
      <c r="G4" s="22"/>
      <c r="H4" s="22"/>
      <c r="J4" s="22"/>
      <c r="K4" s="27"/>
      <c r="L4" s="22"/>
      <c r="M4" s="22"/>
      <c r="N4" s="22"/>
      <c r="R4" s="2"/>
      <c r="S4" s="23"/>
      <c r="U4" s="2"/>
      <c r="V4" s="22"/>
    </row>
    <row r="5" spans="1:59" ht="18" customHeight="1" x14ac:dyDescent="0.25">
      <c r="A5" s="21" t="s">
        <v>5</v>
      </c>
      <c r="C5" s="22"/>
      <c r="D5" s="27"/>
      <c r="F5" s="22"/>
      <c r="G5" s="22"/>
      <c r="H5" s="22"/>
      <c r="I5" s="22"/>
      <c r="J5" s="22"/>
      <c r="K5" s="22"/>
      <c r="L5" s="22"/>
      <c r="M5" s="22"/>
      <c r="N5" s="2"/>
      <c r="R5" s="23"/>
      <c r="S5" s="28"/>
    </row>
    <row r="6" spans="1:59" x14ac:dyDescent="0.25">
      <c r="B6" s="22"/>
      <c r="C6" s="22"/>
      <c r="F6" s="2"/>
      <c r="N6" s="22"/>
    </row>
    <row r="7" spans="1:59" s="1" customFormat="1" ht="26.25" customHeight="1" x14ac:dyDescent="0.3">
      <c r="A7" s="29"/>
      <c r="B7" s="29"/>
      <c r="C7" s="82" t="s">
        <v>6</v>
      </c>
      <c r="D7" s="82"/>
      <c r="E7" s="82"/>
      <c r="F7" s="82"/>
      <c r="G7" s="80" t="s">
        <v>7</v>
      </c>
      <c r="H7" s="83" t="s">
        <v>8</v>
      </c>
      <c r="I7" s="85" t="s">
        <v>9</v>
      </c>
      <c r="J7" s="83" t="s">
        <v>10</v>
      </c>
      <c r="K7" s="80" t="s">
        <v>11</v>
      </c>
      <c r="L7" s="80" t="s">
        <v>12</v>
      </c>
      <c r="M7" s="80" t="s">
        <v>13</v>
      </c>
      <c r="N7" s="80" t="s">
        <v>14</v>
      </c>
      <c r="O7" s="92" t="s">
        <v>15</v>
      </c>
      <c r="P7" s="92" t="s">
        <v>16</v>
      </c>
      <c r="Q7" s="92" t="s">
        <v>17</v>
      </c>
      <c r="R7" s="87" t="s">
        <v>18</v>
      </c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  <c r="AI7" s="88"/>
      <c r="AJ7" s="88"/>
      <c r="AK7" s="88"/>
      <c r="AL7" s="88"/>
      <c r="AM7" s="88"/>
      <c r="AN7" s="88"/>
      <c r="AO7" s="88"/>
      <c r="AP7" s="88"/>
      <c r="AQ7" s="88"/>
      <c r="AR7" s="88"/>
      <c r="AS7" s="89"/>
      <c r="AT7" s="90" t="s">
        <v>19</v>
      </c>
      <c r="AU7" s="90"/>
      <c r="AV7" s="90"/>
      <c r="AW7" s="90"/>
      <c r="AX7" s="90"/>
      <c r="AY7" s="90"/>
      <c r="AZ7" s="91" t="s">
        <v>20</v>
      </c>
      <c r="BA7" s="91"/>
      <c r="BB7" s="91"/>
      <c r="BC7" s="91"/>
      <c r="BD7" s="91"/>
      <c r="BE7" s="91"/>
      <c r="BF7" s="91"/>
      <c r="BG7" s="91"/>
    </row>
    <row r="8" spans="1:59" s="1" customFormat="1" ht="53.25" customHeight="1" x14ac:dyDescent="0.4">
      <c r="A8" s="30" t="s">
        <v>21</v>
      </c>
      <c r="B8" s="30"/>
      <c r="C8" s="31" t="s">
        <v>22</v>
      </c>
      <c r="D8" s="54" t="s">
        <v>23</v>
      </c>
      <c r="E8" s="13" t="s">
        <v>24</v>
      </c>
      <c r="F8" s="31" t="s">
        <v>25</v>
      </c>
      <c r="G8" s="81"/>
      <c r="H8" s="84"/>
      <c r="I8" s="86"/>
      <c r="J8" s="84"/>
      <c r="K8" s="81"/>
      <c r="L8" s="81"/>
      <c r="M8" s="81"/>
      <c r="N8" s="81"/>
      <c r="O8" s="93"/>
      <c r="P8" s="93"/>
      <c r="Q8" s="93"/>
      <c r="R8" s="33" t="s">
        <v>26</v>
      </c>
      <c r="S8" s="13" t="s">
        <v>27</v>
      </c>
      <c r="T8" s="32" t="s">
        <v>28</v>
      </c>
      <c r="U8" s="32" t="s">
        <v>29</v>
      </c>
      <c r="V8" s="32" t="s">
        <v>30</v>
      </c>
      <c r="W8" s="13" t="s">
        <v>31</v>
      </c>
      <c r="X8" s="13" t="s">
        <v>32</v>
      </c>
      <c r="Y8" s="13" t="s">
        <v>33</v>
      </c>
      <c r="Z8" s="13" t="s">
        <v>34</v>
      </c>
      <c r="AA8" s="13" t="s">
        <v>35</v>
      </c>
      <c r="AB8" s="13" t="s">
        <v>36</v>
      </c>
      <c r="AC8" s="13" t="s">
        <v>37</v>
      </c>
      <c r="AD8" s="13" t="s">
        <v>38</v>
      </c>
      <c r="AE8" s="13" t="s">
        <v>39</v>
      </c>
      <c r="AF8" s="74" t="s">
        <v>40</v>
      </c>
      <c r="AG8" s="13" t="s">
        <v>41</v>
      </c>
      <c r="AH8" s="13" t="s">
        <v>42</v>
      </c>
      <c r="AI8" s="13" t="s">
        <v>43</v>
      </c>
      <c r="AJ8" s="13" t="s">
        <v>44</v>
      </c>
      <c r="AK8" s="13" t="s">
        <v>45</v>
      </c>
      <c r="AL8" s="13" t="s">
        <v>46</v>
      </c>
      <c r="AM8" s="13" t="s">
        <v>47</v>
      </c>
      <c r="AN8" s="13" t="s">
        <v>48</v>
      </c>
      <c r="AO8" s="13" t="s">
        <v>49</v>
      </c>
      <c r="AP8" s="13" t="s">
        <v>50</v>
      </c>
      <c r="AQ8" s="13" t="s">
        <v>51</v>
      </c>
      <c r="AR8" s="13" t="s">
        <v>52</v>
      </c>
      <c r="AS8" s="13" t="s">
        <v>53</v>
      </c>
      <c r="AT8" s="13" t="s">
        <v>54</v>
      </c>
      <c r="AU8" s="13" t="s">
        <v>55</v>
      </c>
      <c r="AV8" s="13" t="s">
        <v>56</v>
      </c>
      <c r="AW8" s="13" t="s">
        <v>57</v>
      </c>
      <c r="AX8" s="13" t="s">
        <v>58</v>
      </c>
      <c r="AY8" s="13" t="s">
        <v>59</v>
      </c>
      <c r="AZ8" s="14" t="s">
        <v>60</v>
      </c>
      <c r="BA8" s="14" t="s">
        <v>61</v>
      </c>
      <c r="BB8" s="13" t="s">
        <v>62</v>
      </c>
      <c r="BC8" s="13" t="s">
        <v>63</v>
      </c>
      <c r="BD8" s="13" t="s">
        <v>64</v>
      </c>
      <c r="BE8" s="14" t="s">
        <v>65</v>
      </c>
      <c r="BF8" s="14" t="s">
        <v>66</v>
      </c>
      <c r="BG8" s="13" t="s">
        <v>67</v>
      </c>
    </row>
    <row r="9" spans="1:59" s="1" customFormat="1" ht="16.5" customHeight="1" x14ac:dyDescent="0.4">
      <c r="A9" s="30"/>
      <c r="B9" s="75"/>
      <c r="C9" s="16"/>
      <c r="D9" s="15"/>
      <c r="E9" s="15"/>
      <c r="F9" s="16"/>
      <c r="G9" s="18"/>
      <c r="H9" s="22"/>
      <c r="I9" s="2"/>
      <c r="J9" s="22"/>
      <c r="K9" s="15"/>
      <c r="L9" s="15"/>
      <c r="M9" s="15"/>
      <c r="N9" s="15"/>
      <c r="O9" s="17"/>
      <c r="P9" s="17"/>
      <c r="Q9" s="24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34"/>
      <c r="AG9" s="15"/>
      <c r="AH9" s="15"/>
      <c r="AI9" s="15"/>
      <c r="AJ9" s="15"/>
      <c r="AK9" s="15"/>
      <c r="AL9" s="15"/>
      <c r="AM9" s="15"/>
      <c r="AN9" s="15"/>
      <c r="AO9" s="13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6"/>
      <c r="BB9" s="15"/>
      <c r="BC9" s="15"/>
      <c r="BD9" s="15"/>
      <c r="BE9" s="15"/>
      <c r="BF9" s="15"/>
      <c r="BG9" s="15"/>
    </row>
    <row r="10" spans="1:59" x14ac:dyDescent="0.25">
      <c r="A10" s="35">
        <v>0</v>
      </c>
      <c r="B10" s="76" t="s">
        <v>68</v>
      </c>
      <c r="C10" s="18">
        <f>SUM(C12:C26)</f>
        <v>1397402114</v>
      </c>
      <c r="D10" s="18">
        <f>SUM(D12:D25)</f>
        <v>0</v>
      </c>
      <c r="E10" s="18">
        <f>SUM(E12:E25)</f>
        <v>-17282564</v>
      </c>
      <c r="F10" s="18">
        <f>SUM(F12:F26)</f>
        <v>1380119550</v>
      </c>
      <c r="G10" s="18">
        <f t="shared" ref="G10:L10" si="0">SUM(G12:G26)</f>
        <v>0</v>
      </c>
      <c r="H10" s="18">
        <f t="shared" si="0"/>
        <v>139501271.37</v>
      </c>
      <c r="I10" s="68">
        <f>SUM(I12:I26)</f>
        <v>86992324.640000015</v>
      </c>
      <c r="J10" s="18">
        <f t="shared" si="0"/>
        <v>72555242.480000004</v>
      </c>
      <c r="K10" s="18">
        <f t="shared" si="0"/>
        <v>299048838.48999995</v>
      </c>
      <c r="L10" s="18">
        <f t="shared" si="0"/>
        <v>299048838.48999995</v>
      </c>
      <c r="M10" s="18">
        <f>SUM(M12:M25)</f>
        <v>0</v>
      </c>
      <c r="N10" s="18">
        <f>SUM(N12:N27)</f>
        <v>0</v>
      </c>
      <c r="O10" s="18">
        <f>SUM(O12:O26)</f>
        <v>1081070711.51</v>
      </c>
      <c r="P10" s="18">
        <f>SUM(P12:P26)</f>
        <v>1380119550</v>
      </c>
      <c r="Q10" s="18">
        <f>SUM(Q12:Q26)</f>
        <v>1081070711.51</v>
      </c>
      <c r="R10" s="18">
        <f t="shared" ref="R10:BG10" si="1">SUM(R12:R25)</f>
        <v>-17282564</v>
      </c>
      <c r="S10" s="18">
        <f t="shared" si="1"/>
        <v>0</v>
      </c>
      <c r="T10" s="18">
        <f t="shared" si="1"/>
        <v>0</v>
      </c>
      <c r="U10" s="18">
        <f>SUM(U12:U25)</f>
        <v>0</v>
      </c>
      <c r="V10" s="18">
        <f t="shared" si="1"/>
        <v>0</v>
      </c>
      <c r="W10" s="18">
        <f t="shared" si="1"/>
        <v>0</v>
      </c>
      <c r="X10" s="18">
        <f t="shared" si="1"/>
        <v>0</v>
      </c>
      <c r="Y10" s="18">
        <f t="shared" si="1"/>
        <v>0</v>
      </c>
      <c r="Z10" s="18">
        <f t="shared" si="1"/>
        <v>0</v>
      </c>
      <c r="AA10" s="18">
        <f t="shared" si="1"/>
        <v>0</v>
      </c>
      <c r="AB10" s="18">
        <f t="shared" si="1"/>
        <v>0</v>
      </c>
      <c r="AC10" s="18">
        <f t="shared" si="1"/>
        <v>0</v>
      </c>
      <c r="AD10" s="18">
        <f t="shared" si="1"/>
        <v>0</v>
      </c>
      <c r="AE10" s="18">
        <f t="shared" si="1"/>
        <v>0</v>
      </c>
      <c r="AF10" s="68">
        <f t="shared" si="1"/>
        <v>0</v>
      </c>
      <c r="AG10" s="18">
        <f t="shared" si="1"/>
        <v>0</v>
      </c>
      <c r="AH10" s="18">
        <f t="shared" si="1"/>
        <v>0</v>
      </c>
      <c r="AI10" s="18">
        <f t="shared" si="1"/>
        <v>0</v>
      </c>
      <c r="AJ10" s="18">
        <f t="shared" si="1"/>
        <v>0</v>
      </c>
      <c r="AK10" s="18">
        <f t="shared" si="1"/>
        <v>0</v>
      </c>
      <c r="AL10" s="18">
        <f t="shared" si="1"/>
        <v>0</v>
      </c>
      <c r="AM10" s="18">
        <f t="shared" si="1"/>
        <v>0</v>
      </c>
      <c r="AN10" s="18">
        <f t="shared" si="1"/>
        <v>0</v>
      </c>
      <c r="AO10" s="18">
        <f t="shared" si="1"/>
        <v>0</v>
      </c>
      <c r="AP10" s="18">
        <f t="shared" si="1"/>
        <v>0</v>
      </c>
      <c r="AQ10" s="18">
        <f t="shared" si="1"/>
        <v>0</v>
      </c>
      <c r="AR10" s="18">
        <f t="shared" si="1"/>
        <v>0</v>
      </c>
      <c r="AS10" s="18">
        <f t="shared" si="1"/>
        <v>-17282564</v>
      </c>
      <c r="AT10" s="18">
        <f t="shared" si="1"/>
        <v>0</v>
      </c>
      <c r="AU10" s="18">
        <f t="shared" si="1"/>
        <v>0</v>
      </c>
      <c r="AV10" s="18">
        <f t="shared" si="1"/>
        <v>0</v>
      </c>
      <c r="AW10" s="18">
        <f t="shared" si="1"/>
        <v>0</v>
      </c>
      <c r="AX10" s="18">
        <f t="shared" si="1"/>
        <v>0</v>
      </c>
      <c r="AY10" s="18">
        <f t="shared" si="1"/>
        <v>0</v>
      </c>
      <c r="AZ10" s="18">
        <f t="shared" si="1"/>
        <v>0</v>
      </c>
      <c r="BA10" s="18">
        <f t="shared" si="1"/>
        <v>0</v>
      </c>
      <c r="BB10" s="18">
        <f t="shared" si="1"/>
        <v>0</v>
      </c>
      <c r="BC10" s="18">
        <f t="shared" si="1"/>
        <v>0</v>
      </c>
      <c r="BD10" s="18">
        <f t="shared" si="1"/>
        <v>0</v>
      </c>
      <c r="BE10" s="18">
        <f t="shared" si="1"/>
        <v>0</v>
      </c>
      <c r="BF10" s="18">
        <f t="shared" si="1"/>
        <v>0</v>
      </c>
      <c r="BG10" s="18">
        <f t="shared" si="1"/>
        <v>0</v>
      </c>
    </row>
    <row r="11" spans="1:59" s="1" customFormat="1" x14ac:dyDescent="0.25">
      <c r="A11" s="21"/>
      <c r="C11" s="22"/>
      <c r="D11" s="3"/>
      <c r="E11" s="3"/>
      <c r="F11" s="3"/>
      <c r="G11" s="3"/>
      <c r="H11" s="3"/>
      <c r="I11" s="4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4"/>
      <c r="AG11" s="3"/>
      <c r="AH11" s="3"/>
      <c r="AI11" s="3"/>
      <c r="AJ11" s="3"/>
      <c r="AK11" s="3"/>
      <c r="AL11" s="3"/>
      <c r="AM11" s="3"/>
      <c r="AN11" s="3"/>
      <c r="AO11" s="22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</row>
    <row r="12" spans="1:59" ht="12" customHeight="1" x14ac:dyDescent="0.25">
      <c r="A12" s="25" t="s">
        <v>69</v>
      </c>
      <c r="B12" t="s">
        <v>70</v>
      </c>
      <c r="C12" s="22">
        <v>598074463</v>
      </c>
      <c r="D12" s="22">
        <f>+BG12</f>
        <v>0</v>
      </c>
      <c r="E12" s="22">
        <f>+AS12+AY12</f>
        <v>39645344</v>
      </c>
      <c r="F12" s="22">
        <f t="shared" ref="F12:F26" si="2">+C12+D12+E12</f>
        <v>637719807</v>
      </c>
      <c r="G12" s="22"/>
      <c r="H12" s="22">
        <v>34438850</v>
      </c>
      <c r="I12" s="2">
        <v>35875156.090000004</v>
      </c>
      <c r="J12" s="22">
        <v>34438850</v>
      </c>
      <c r="K12" s="22">
        <f t="shared" ref="K12:K26" si="3">SUM(H12:J12)</f>
        <v>104752856.09</v>
      </c>
      <c r="L12" s="22">
        <f>+K12+G12</f>
        <v>104752856.09</v>
      </c>
      <c r="M12" s="77">
        <v>0</v>
      </c>
      <c r="N12" s="22">
        <f t="shared" ref="N12:N25" si="4">IF(M12&gt;0,(L12-M12),0)</f>
        <v>0</v>
      </c>
      <c r="O12" s="24">
        <f t="shared" ref="O12:O25" si="5">F12-L12</f>
        <v>532966950.90999997</v>
      </c>
      <c r="P12" s="24">
        <f t="shared" ref="P12:P25" si="6">F12-M12</f>
        <v>637719807</v>
      </c>
      <c r="Q12" s="24">
        <f t="shared" ref="Q12:Q25" si="7">IF(N12&gt;0,(F12-L12-N12),(F12-L12+N12))</f>
        <v>532966950.90999997</v>
      </c>
      <c r="R12" s="22">
        <v>39645344</v>
      </c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>
        <f t="shared" ref="AS12:AS25" si="8">SUM(R12:AR12)</f>
        <v>39645344</v>
      </c>
      <c r="AT12" s="22"/>
      <c r="AU12" s="22"/>
      <c r="AV12" s="22"/>
      <c r="AW12" s="22"/>
      <c r="AX12" s="22"/>
      <c r="AY12" s="22">
        <f>+AT12+AU12+AV12+AW12+AX12</f>
        <v>0</v>
      </c>
      <c r="AZ12" s="22"/>
      <c r="BG12" s="22">
        <f>SUM(AZ12:BD12)</f>
        <v>0</v>
      </c>
    </row>
    <row r="13" spans="1:59" ht="12" customHeight="1" x14ac:dyDescent="0.25">
      <c r="A13" s="25" t="s">
        <v>71</v>
      </c>
      <c r="B13" t="s">
        <v>72</v>
      </c>
      <c r="C13" s="22"/>
      <c r="D13" s="22">
        <f t="shared" ref="D13:D26" si="9">+BG13</f>
        <v>0</v>
      </c>
      <c r="E13" s="22">
        <f t="shared" ref="E13:E26" si="10">+AS13+AY13</f>
        <v>0</v>
      </c>
      <c r="F13" s="22">
        <f t="shared" si="2"/>
        <v>0</v>
      </c>
      <c r="G13" s="22"/>
      <c r="H13" s="22">
        <v>0</v>
      </c>
      <c r="I13" s="2">
        <v>0</v>
      </c>
      <c r="J13" s="22">
        <v>0</v>
      </c>
      <c r="K13" s="22">
        <f t="shared" si="3"/>
        <v>0</v>
      </c>
      <c r="L13" s="22">
        <f>+K13+G13</f>
        <v>0</v>
      </c>
      <c r="M13" s="22">
        <v>0</v>
      </c>
      <c r="N13" s="22">
        <f t="shared" si="4"/>
        <v>0</v>
      </c>
      <c r="O13" s="24">
        <f t="shared" si="5"/>
        <v>0</v>
      </c>
      <c r="P13" s="24">
        <f t="shared" si="6"/>
        <v>0</v>
      </c>
      <c r="Q13" s="24">
        <f t="shared" si="7"/>
        <v>0</v>
      </c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>
        <f t="shared" si="8"/>
        <v>0</v>
      </c>
      <c r="AT13" s="22"/>
      <c r="AU13" s="22"/>
      <c r="AV13" s="22"/>
      <c r="AW13" s="22"/>
      <c r="AX13" s="22"/>
      <c r="AY13" s="22">
        <f>+AT13+AU13+AV13+AW13+AX13</f>
        <v>0</v>
      </c>
      <c r="AZ13" s="22"/>
      <c r="BG13" s="22">
        <f t="shared" ref="BG13:BG24" si="11">SUM(AZ13:BD13)</f>
        <v>0</v>
      </c>
    </row>
    <row r="14" spans="1:59" x14ac:dyDescent="0.25">
      <c r="A14" s="25" t="s">
        <v>73</v>
      </c>
      <c r="B14" t="s">
        <v>74</v>
      </c>
      <c r="C14" s="22"/>
      <c r="D14" s="22">
        <f t="shared" si="9"/>
        <v>0</v>
      </c>
      <c r="E14" s="22">
        <f t="shared" si="10"/>
        <v>0</v>
      </c>
      <c r="F14" s="22">
        <f t="shared" si="2"/>
        <v>0</v>
      </c>
      <c r="G14" s="22"/>
      <c r="H14" s="22">
        <v>0</v>
      </c>
      <c r="I14" s="2">
        <v>0</v>
      </c>
      <c r="J14" s="22">
        <v>0</v>
      </c>
      <c r="K14" s="22">
        <f t="shared" si="3"/>
        <v>0</v>
      </c>
      <c r="L14" s="22">
        <f t="shared" ref="L14:L26" si="12">+K14+G14</f>
        <v>0</v>
      </c>
      <c r="M14" s="22">
        <v>0</v>
      </c>
      <c r="N14" s="22">
        <f t="shared" si="4"/>
        <v>0</v>
      </c>
      <c r="O14" s="24">
        <f t="shared" si="5"/>
        <v>0</v>
      </c>
      <c r="P14" s="24">
        <f t="shared" si="6"/>
        <v>0</v>
      </c>
      <c r="Q14" s="24">
        <f t="shared" si="7"/>
        <v>0</v>
      </c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>
        <f t="shared" si="8"/>
        <v>0</v>
      </c>
      <c r="AT14" s="22"/>
      <c r="AU14" s="22"/>
      <c r="AV14" s="22"/>
      <c r="AW14" s="22"/>
      <c r="AX14" s="22"/>
      <c r="AY14" s="22">
        <f>+AT14+AU14+AV14+AW14+AX14</f>
        <v>0</v>
      </c>
      <c r="AZ14" s="22"/>
      <c r="BG14" s="22">
        <f t="shared" si="11"/>
        <v>0</v>
      </c>
    </row>
    <row r="15" spans="1:59" x14ac:dyDescent="0.25">
      <c r="A15" s="25" t="s">
        <v>75</v>
      </c>
      <c r="B15" t="s">
        <v>76</v>
      </c>
      <c r="C15" s="22"/>
      <c r="D15" s="22">
        <f>+BG15</f>
        <v>0</v>
      </c>
      <c r="E15" s="22">
        <f t="shared" si="10"/>
        <v>0</v>
      </c>
      <c r="F15" s="22">
        <f t="shared" si="2"/>
        <v>0</v>
      </c>
      <c r="G15" s="22"/>
      <c r="H15" s="22">
        <v>0</v>
      </c>
      <c r="I15" s="2">
        <v>0</v>
      </c>
      <c r="J15" s="22">
        <v>0</v>
      </c>
      <c r="K15" s="22">
        <f t="shared" si="3"/>
        <v>0</v>
      </c>
      <c r="L15" s="22">
        <f t="shared" si="12"/>
        <v>0</v>
      </c>
      <c r="M15" s="22">
        <v>0</v>
      </c>
      <c r="N15" s="22">
        <f t="shared" si="4"/>
        <v>0</v>
      </c>
      <c r="O15" s="24">
        <f t="shared" si="5"/>
        <v>0</v>
      </c>
      <c r="P15" s="24">
        <f t="shared" si="6"/>
        <v>0</v>
      </c>
      <c r="Q15" s="24">
        <f t="shared" si="7"/>
        <v>0</v>
      </c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>
        <f t="shared" si="8"/>
        <v>0</v>
      </c>
      <c r="AT15" s="22"/>
      <c r="AU15" s="22"/>
      <c r="AV15" s="22"/>
      <c r="AW15" s="22"/>
      <c r="AX15" s="22"/>
      <c r="AY15" s="22">
        <f t="shared" ref="AY15:AY25" si="13">+AT15+AU15+AV15+AW15+AX15</f>
        <v>0</v>
      </c>
      <c r="AZ15" s="22"/>
      <c r="BG15" s="22">
        <f t="shared" si="11"/>
        <v>0</v>
      </c>
    </row>
    <row r="16" spans="1:59" x14ac:dyDescent="0.25">
      <c r="A16" s="25" t="s">
        <v>77</v>
      </c>
      <c r="B16" t="s">
        <v>78</v>
      </c>
      <c r="C16" s="22">
        <v>234900000</v>
      </c>
      <c r="D16" s="22">
        <f t="shared" si="9"/>
        <v>0</v>
      </c>
      <c r="E16" s="22">
        <f>+AS16+AY16</f>
        <v>-36246795</v>
      </c>
      <c r="F16" s="22">
        <f t="shared" si="2"/>
        <v>198653205</v>
      </c>
      <c r="G16" s="22"/>
      <c r="H16" s="22">
        <v>15298032</v>
      </c>
      <c r="I16" s="2">
        <v>15179313.5</v>
      </c>
      <c r="J16" s="22">
        <v>15321765</v>
      </c>
      <c r="K16" s="22">
        <f t="shared" si="3"/>
        <v>45799110.5</v>
      </c>
      <c r="L16" s="22">
        <f t="shared" si="12"/>
        <v>45799110.5</v>
      </c>
      <c r="M16" s="22">
        <v>0</v>
      </c>
      <c r="N16" s="22">
        <f t="shared" si="4"/>
        <v>0</v>
      </c>
      <c r="O16" s="24">
        <f t="shared" si="5"/>
        <v>152854094.5</v>
      </c>
      <c r="P16" s="24">
        <f t="shared" si="6"/>
        <v>198653205</v>
      </c>
      <c r="Q16" s="24">
        <f t="shared" si="7"/>
        <v>152854094.5</v>
      </c>
      <c r="R16" s="22">
        <v>-36246795</v>
      </c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>
        <f>SUM(R16:AR16)</f>
        <v>-36246795</v>
      </c>
      <c r="AT16" s="22"/>
      <c r="AU16" s="22"/>
      <c r="AV16" s="22"/>
      <c r="AW16" s="22"/>
      <c r="AX16" s="22"/>
      <c r="AY16" s="22">
        <f t="shared" si="13"/>
        <v>0</v>
      </c>
      <c r="AZ16" s="22"/>
      <c r="BG16" s="22">
        <f t="shared" si="11"/>
        <v>0</v>
      </c>
    </row>
    <row r="17" spans="1:81" x14ac:dyDescent="0.25">
      <c r="A17" s="25" t="s">
        <v>79</v>
      </c>
      <c r="B17" t="s">
        <v>80</v>
      </c>
      <c r="C17" s="22">
        <v>60192330</v>
      </c>
      <c r="D17" s="22">
        <f t="shared" si="9"/>
        <v>0</v>
      </c>
      <c r="E17" s="22">
        <f t="shared" si="10"/>
        <v>-8669680</v>
      </c>
      <c r="F17" s="22">
        <f t="shared" si="2"/>
        <v>51522650</v>
      </c>
      <c r="G17" s="22"/>
      <c r="H17" s="22">
        <v>3738652.5</v>
      </c>
      <c r="I17" s="2">
        <v>3831300</v>
      </c>
      <c r="J17" s="22">
        <v>3831300</v>
      </c>
      <c r="K17" s="22">
        <f t="shared" si="3"/>
        <v>11401252.5</v>
      </c>
      <c r="L17" s="22">
        <f t="shared" si="12"/>
        <v>11401252.5</v>
      </c>
      <c r="M17" s="22">
        <v>0</v>
      </c>
      <c r="N17" s="22">
        <f t="shared" si="4"/>
        <v>0</v>
      </c>
      <c r="O17" s="24">
        <f t="shared" si="5"/>
        <v>40121397.5</v>
      </c>
      <c r="P17" s="24">
        <f t="shared" si="6"/>
        <v>51522650</v>
      </c>
      <c r="Q17" s="24">
        <f t="shared" si="7"/>
        <v>40121397.5</v>
      </c>
      <c r="R17" s="22">
        <v>-8669680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>
        <f t="shared" si="8"/>
        <v>-8669680</v>
      </c>
      <c r="AT17" s="22"/>
      <c r="AU17" s="22"/>
      <c r="AV17" s="22"/>
      <c r="AW17" s="22"/>
      <c r="AX17" s="22"/>
      <c r="AY17" s="22">
        <f t="shared" si="13"/>
        <v>0</v>
      </c>
      <c r="AZ17" s="22"/>
      <c r="BG17" s="22">
        <f t="shared" si="11"/>
        <v>0</v>
      </c>
    </row>
    <row r="18" spans="1:81" x14ac:dyDescent="0.25">
      <c r="A18" s="25" t="s">
        <v>81</v>
      </c>
      <c r="B18" t="s">
        <v>82</v>
      </c>
      <c r="C18" s="22">
        <v>99826152</v>
      </c>
      <c r="D18" s="22">
        <f t="shared" si="9"/>
        <v>0</v>
      </c>
      <c r="E18" s="22">
        <f t="shared" si="10"/>
        <v>0</v>
      </c>
      <c r="F18" s="22">
        <f t="shared" si="2"/>
        <v>99826152</v>
      </c>
      <c r="G18" s="22"/>
      <c r="H18" s="22">
        <v>0</v>
      </c>
      <c r="I18" s="2">
        <v>0</v>
      </c>
      <c r="J18" s="22">
        <v>0</v>
      </c>
      <c r="K18" s="22">
        <f t="shared" si="3"/>
        <v>0</v>
      </c>
      <c r="L18" s="22">
        <f t="shared" si="12"/>
        <v>0</v>
      </c>
      <c r="M18" s="22">
        <v>0</v>
      </c>
      <c r="N18" s="22">
        <f t="shared" si="4"/>
        <v>0</v>
      </c>
      <c r="O18" s="24">
        <f t="shared" si="5"/>
        <v>99826152</v>
      </c>
      <c r="P18" s="24">
        <f t="shared" si="6"/>
        <v>99826152</v>
      </c>
      <c r="Q18" s="24">
        <f t="shared" si="7"/>
        <v>99826152</v>
      </c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>
        <f t="shared" si="8"/>
        <v>0</v>
      </c>
      <c r="AT18" s="22"/>
      <c r="AU18" s="22"/>
      <c r="AV18" s="22"/>
      <c r="AW18" s="22"/>
      <c r="AX18" s="22"/>
      <c r="AY18" s="22">
        <f t="shared" si="13"/>
        <v>0</v>
      </c>
      <c r="AZ18" s="22"/>
      <c r="BB18" s="22"/>
      <c r="BC18" s="22"/>
      <c r="BD18" s="22"/>
      <c r="BE18" s="22"/>
      <c r="BF18" s="22"/>
      <c r="BG18" s="22">
        <f t="shared" si="11"/>
        <v>0</v>
      </c>
    </row>
    <row r="19" spans="1:81" x14ac:dyDescent="0.25">
      <c r="A19" s="25" t="s">
        <v>83</v>
      </c>
      <c r="B19" t="s">
        <v>84</v>
      </c>
      <c r="C19" s="22">
        <v>71459964</v>
      </c>
      <c r="D19" s="22">
        <f t="shared" si="9"/>
        <v>0</v>
      </c>
      <c r="E19" s="22">
        <f t="shared" si="10"/>
        <v>-5762269</v>
      </c>
      <c r="F19" s="22">
        <f t="shared" si="2"/>
        <v>65697695</v>
      </c>
      <c r="G19" s="22"/>
      <c r="H19" s="22">
        <v>65527222.799999997</v>
      </c>
      <c r="I19" s="2">
        <v>0</v>
      </c>
      <c r="J19" s="22">
        <v>0</v>
      </c>
      <c r="K19" s="22">
        <f t="shared" si="3"/>
        <v>65527222.799999997</v>
      </c>
      <c r="L19" s="22">
        <f t="shared" si="12"/>
        <v>65527222.799999997</v>
      </c>
      <c r="M19" s="22">
        <v>0</v>
      </c>
      <c r="N19" s="22">
        <f t="shared" si="4"/>
        <v>0</v>
      </c>
      <c r="O19" s="24">
        <f t="shared" si="5"/>
        <v>170472.20000000298</v>
      </c>
      <c r="P19" s="24">
        <f t="shared" si="6"/>
        <v>65697695</v>
      </c>
      <c r="Q19" s="24">
        <f t="shared" si="7"/>
        <v>170472.20000000298</v>
      </c>
      <c r="R19" s="22">
        <v>-5762269</v>
      </c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>
        <f t="shared" si="8"/>
        <v>-5762269</v>
      </c>
      <c r="AT19" s="22"/>
      <c r="AU19" s="22"/>
      <c r="AV19" s="22"/>
      <c r="AW19" s="22"/>
      <c r="AX19" s="22"/>
      <c r="AY19" s="22">
        <f t="shared" si="13"/>
        <v>0</v>
      </c>
      <c r="AZ19" s="3"/>
      <c r="BB19" s="22"/>
      <c r="BC19" s="22"/>
      <c r="BD19" s="22"/>
      <c r="BE19" s="22"/>
      <c r="BF19" s="22"/>
      <c r="BG19" s="22">
        <f t="shared" si="11"/>
        <v>0</v>
      </c>
    </row>
    <row r="20" spans="1:81" x14ac:dyDescent="0.25">
      <c r="A20" s="25" t="s">
        <v>85</v>
      </c>
      <c r="B20" t="s">
        <v>86</v>
      </c>
      <c r="C20" s="22">
        <v>91694420</v>
      </c>
      <c r="D20" s="22">
        <f t="shared" si="9"/>
        <v>0</v>
      </c>
      <c r="E20" s="22">
        <f t="shared" si="10"/>
        <v>-6249164</v>
      </c>
      <c r="F20" s="22">
        <f t="shared" si="2"/>
        <v>85445256</v>
      </c>
      <c r="G20" s="22"/>
      <c r="H20" s="22">
        <v>6908783.5</v>
      </c>
      <c r="I20" s="2">
        <v>6827523.75</v>
      </c>
      <c r="J20" s="22">
        <v>6908783.5</v>
      </c>
      <c r="K20" s="22">
        <f t="shared" si="3"/>
        <v>20645090.75</v>
      </c>
      <c r="L20" s="22">
        <f t="shared" si="12"/>
        <v>20645090.75</v>
      </c>
      <c r="M20" s="22">
        <v>0</v>
      </c>
      <c r="N20" s="22">
        <f t="shared" si="4"/>
        <v>0</v>
      </c>
      <c r="O20" s="24">
        <f t="shared" si="5"/>
        <v>64800165.25</v>
      </c>
      <c r="P20" s="24">
        <f t="shared" si="6"/>
        <v>85445256</v>
      </c>
      <c r="Q20" s="24">
        <f t="shared" si="7"/>
        <v>64800165.25</v>
      </c>
      <c r="R20" s="22">
        <v>-6249164</v>
      </c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>
        <f t="shared" si="8"/>
        <v>-6249164</v>
      </c>
      <c r="AT20" s="22"/>
      <c r="AU20" s="22"/>
      <c r="AV20" s="22"/>
      <c r="AW20" s="22"/>
      <c r="AX20" s="22"/>
      <c r="AY20" s="22">
        <f t="shared" si="13"/>
        <v>0</v>
      </c>
      <c r="AZ20" s="22"/>
      <c r="BB20" s="22"/>
      <c r="BC20" s="22"/>
      <c r="BD20" s="22"/>
      <c r="BE20" s="22"/>
      <c r="BF20" s="22"/>
      <c r="BG20" s="22">
        <f t="shared" si="11"/>
        <v>0</v>
      </c>
    </row>
    <row r="21" spans="1:81" x14ac:dyDescent="0.25">
      <c r="A21" s="25" t="s">
        <v>87</v>
      </c>
      <c r="B21" t="s">
        <v>88</v>
      </c>
      <c r="C21" s="22">
        <v>119159763</v>
      </c>
      <c r="D21" s="22">
        <f t="shared" si="9"/>
        <v>0</v>
      </c>
      <c r="E21" s="22">
        <f t="shared" si="10"/>
        <v>0</v>
      </c>
      <c r="F21" s="22">
        <f t="shared" si="2"/>
        <v>119159763</v>
      </c>
      <c r="G21" s="22"/>
      <c r="H21" s="22">
        <v>6100565.6500000004</v>
      </c>
      <c r="I21" s="2">
        <v>11723425.08</v>
      </c>
      <c r="J21" s="22">
        <v>5540389.1699999999</v>
      </c>
      <c r="K21" s="22">
        <f>SUM(H21:J21)</f>
        <v>23364379.899999999</v>
      </c>
      <c r="L21" s="22">
        <f t="shared" si="12"/>
        <v>23364379.899999999</v>
      </c>
      <c r="M21" s="22">
        <v>0</v>
      </c>
      <c r="N21" s="22">
        <f t="shared" si="4"/>
        <v>0</v>
      </c>
      <c r="O21" s="24">
        <f t="shared" si="5"/>
        <v>95795383.099999994</v>
      </c>
      <c r="P21" s="24">
        <f t="shared" si="6"/>
        <v>119159763</v>
      </c>
      <c r="Q21" s="24">
        <f t="shared" si="7"/>
        <v>95795383.099999994</v>
      </c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>
        <f t="shared" si="8"/>
        <v>0</v>
      </c>
      <c r="AT21" s="22"/>
      <c r="AU21" s="22"/>
      <c r="AV21" s="22"/>
      <c r="AW21" s="22"/>
      <c r="AX21" s="22"/>
      <c r="AY21" s="22">
        <f t="shared" si="13"/>
        <v>0</v>
      </c>
      <c r="AZ21" s="22"/>
      <c r="BB21" s="22"/>
      <c r="BC21" s="22"/>
      <c r="BD21" s="22"/>
      <c r="BE21" s="22"/>
      <c r="BF21" s="22"/>
      <c r="BG21" s="22">
        <f t="shared" si="11"/>
        <v>0</v>
      </c>
    </row>
    <row r="22" spans="1:81" x14ac:dyDescent="0.25">
      <c r="A22" s="25" t="s">
        <v>89</v>
      </c>
      <c r="B22" t="s">
        <v>90</v>
      </c>
      <c r="C22" s="22">
        <v>5704983</v>
      </c>
      <c r="D22" s="22">
        <f t="shared" si="9"/>
        <v>0</v>
      </c>
      <c r="E22" s="22">
        <f t="shared" si="10"/>
        <v>0</v>
      </c>
      <c r="F22" s="22">
        <f t="shared" si="2"/>
        <v>5704983</v>
      </c>
      <c r="G22" s="22"/>
      <c r="H22" s="22">
        <v>329762.8</v>
      </c>
      <c r="I22" s="2">
        <v>633698.59</v>
      </c>
      <c r="J22" s="22">
        <v>299481.52</v>
      </c>
      <c r="K22" s="22">
        <f t="shared" si="3"/>
        <v>1262942.9099999999</v>
      </c>
      <c r="L22" s="22">
        <f t="shared" si="12"/>
        <v>1262942.9099999999</v>
      </c>
      <c r="M22" s="22">
        <v>0</v>
      </c>
      <c r="N22" s="22">
        <f t="shared" si="4"/>
        <v>0</v>
      </c>
      <c r="O22" s="24">
        <f t="shared" si="5"/>
        <v>4442040.09</v>
      </c>
      <c r="P22" s="24">
        <f t="shared" si="6"/>
        <v>5704983</v>
      </c>
      <c r="Q22" s="24">
        <f t="shared" si="7"/>
        <v>4442040.09</v>
      </c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>
        <f t="shared" si="8"/>
        <v>0</v>
      </c>
      <c r="AT22" s="22"/>
      <c r="AU22" s="22"/>
      <c r="AV22" s="22"/>
      <c r="AW22" s="22"/>
      <c r="AX22" s="22"/>
      <c r="AY22" s="22">
        <f t="shared" si="13"/>
        <v>0</v>
      </c>
      <c r="AZ22" s="22"/>
      <c r="BB22" s="22"/>
      <c r="BC22" s="22"/>
      <c r="BD22" s="22"/>
      <c r="BE22" s="22"/>
      <c r="BF22" s="22"/>
      <c r="BG22" s="22">
        <f t="shared" si="11"/>
        <v>0</v>
      </c>
    </row>
    <row r="23" spans="1:81" x14ac:dyDescent="0.25">
      <c r="A23" s="25" t="s">
        <v>91</v>
      </c>
      <c r="B23" t="s">
        <v>92</v>
      </c>
      <c r="C23" s="22">
        <v>56871776</v>
      </c>
      <c r="D23" s="22">
        <f t="shared" si="9"/>
        <v>0</v>
      </c>
      <c r="E23" s="22">
        <f t="shared" si="10"/>
        <v>0</v>
      </c>
      <c r="F23" s="22">
        <f t="shared" si="2"/>
        <v>56871776</v>
      </c>
      <c r="G23" s="22"/>
      <c r="H23" s="22">
        <v>3574601.79</v>
      </c>
      <c r="I23" s="2">
        <v>6869294.2300000004</v>
      </c>
      <c r="J23" s="22">
        <v>3246368.5</v>
      </c>
      <c r="K23" s="22">
        <f t="shared" si="3"/>
        <v>13690264.52</v>
      </c>
      <c r="L23" s="22">
        <f t="shared" si="12"/>
        <v>13690264.52</v>
      </c>
      <c r="M23" s="22">
        <v>0</v>
      </c>
      <c r="N23" s="22">
        <f t="shared" si="4"/>
        <v>0</v>
      </c>
      <c r="O23" s="24">
        <f t="shared" si="5"/>
        <v>43181511.480000004</v>
      </c>
      <c r="P23" s="24">
        <f t="shared" si="6"/>
        <v>56871776</v>
      </c>
      <c r="Q23" s="24">
        <f t="shared" si="7"/>
        <v>43181511.480000004</v>
      </c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>
        <f t="shared" si="8"/>
        <v>0</v>
      </c>
      <c r="AT23" s="22"/>
      <c r="AU23" s="22"/>
      <c r="AV23" s="22"/>
      <c r="AW23" s="22"/>
      <c r="AX23" s="22"/>
      <c r="AY23" s="22">
        <f t="shared" si="13"/>
        <v>0</v>
      </c>
      <c r="AZ23" s="22"/>
      <c r="BB23" s="22"/>
      <c r="BC23" s="22"/>
      <c r="BD23" s="22"/>
      <c r="BE23" s="22"/>
      <c r="BF23" s="22"/>
      <c r="BG23" s="22">
        <f t="shared" si="11"/>
        <v>0</v>
      </c>
    </row>
    <row r="24" spans="1:81" s="1" customFormat="1" x14ac:dyDescent="0.25">
      <c r="A24" s="25" t="s">
        <v>93</v>
      </c>
      <c r="B24" t="s">
        <v>94</v>
      </c>
      <c r="C24" s="22">
        <v>31478842</v>
      </c>
      <c r="D24" s="22">
        <f t="shared" si="9"/>
        <v>0</v>
      </c>
      <c r="E24" s="22">
        <f t="shared" si="10"/>
        <v>0</v>
      </c>
      <c r="F24" s="22">
        <f t="shared" si="2"/>
        <v>31478842</v>
      </c>
      <c r="G24" s="22"/>
      <c r="H24" s="22">
        <v>1978564.76</v>
      </c>
      <c r="I24" s="2">
        <v>3802192.4299999997</v>
      </c>
      <c r="J24" s="22">
        <v>1796883.92</v>
      </c>
      <c r="K24" s="22">
        <f t="shared" si="3"/>
        <v>7577641.1099999994</v>
      </c>
      <c r="L24" s="22">
        <f t="shared" si="12"/>
        <v>7577641.1099999994</v>
      </c>
      <c r="M24" s="22">
        <v>0</v>
      </c>
      <c r="N24" s="22">
        <f t="shared" si="4"/>
        <v>0</v>
      </c>
      <c r="O24" s="24">
        <f t="shared" si="5"/>
        <v>23901200.890000001</v>
      </c>
      <c r="P24" s="24">
        <f t="shared" si="6"/>
        <v>31478842</v>
      </c>
      <c r="Q24" s="24">
        <f t="shared" si="7"/>
        <v>23901200.890000001</v>
      </c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>
        <f t="shared" si="8"/>
        <v>0</v>
      </c>
      <c r="AT24" s="22"/>
      <c r="AU24" s="22"/>
      <c r="AV24" s="22"/>
      <c r="AW24" s="22"/>
      <c r="AX24" s="22"/>
      <c r="AY24" s="22">
        <f t="shared" si="13"/>
        <v>0</v>
      </c>
      <c r="AZ24" s="22"/>
      <c r="BA24" s="22"/>
      <c r="BB24" s="22"/>
      <c r="BC24" s="22"/>
      <c r="BD24" s="22"/>
      <c r="BE24" s="22"/>
      <c r="BF24" s="22"/>
      <c r="BG24" s="22">
        <f t="shared" si="11"/>
        <v>0</v>
      </c>
      <c r="BH24"/>
      <c r="BI24"/>
      <c r="BJ24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</row>
    <row r="25" spans="1:81" x14ac:dyDescent="0.25">
      <c r="A25" s="25" t="s">
        <v>95</v>
      </c>
      <c r="B25" t="s">
        <v>96</v>
      </c>
      <c r="C25" s="22">
        <v>15739421</v>
      </c>
      <c r="D25" s="22">
        <f t="shared" si="9"/>
        <v>0</v>
      </c>
      <c r="E25" s="22">
        <f t="shared" si="10"/>
        <v>0</v>
      </c>
      <c r="F25" s="22">
        <f t="shared" si="2"/>
        <v>15739421</v>
      </c>
      <c r="G25" s="2"/>
      <c r="H25" s="22">
        <v>989278.77</v>
      </c>
      <c r="I25" s="2">
        <v>1901090.37</v>
      </c>
      <c r="J25" s="22">
        <v>898438.62</v>
      </c>
      <c r="K25" s="22">
        <f t="shared" si="3"/>
        <v>3788807.7600000002</v>
      </c>
      <c r="L25" s="22">
        <f t="shared" si="12"/>
        <v>3788807.7600000002</v>
      </c>
      <c r="M25" s="22">
        <v>0</v>
      </c>
      <c r="N25" s="22">
        <f t="shared" si="4"/>
        <v>0</v>
      </c>
      <c r="O25" s="24">
        <f t="shared" si="5"/>
        <v>11950613.24</v>
      </c>
      <c r="P25" s="24">
        <f t="shared" si="6"/>
        <v>15739421</v>
      </c>
      <c r="Q25" s="24">
        <f t="shared" si="7"/>
        <v>11950613.24</v>
      </c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>
        <f t="shared" si="8"/>
        <v>0</v>
      </c>
      <c r="AT25" s="22"/>
      <c r="AU25" s="22"/>
      <c r="AV25" s="22"/>
      <c r="AW25" s="22"/>
      <c r="AX25" s="22"/>
      <c r="AY25" s="22">
        <f t="shared" si="13"/>
        <v>0</v>
      </c>
      <c r="AZ25" s="22"/>
      <c r="BB25" s="22"/>
      <c r="BC25" s="22"/>
      <c r="BD25" s="22"/>
      <c r="BE25" s="22"/>
      <c r="BF25" s="22"/>
      <c r="BG25" s="22">
        <f>SUM(AZ25:BF25)</f>
        <v>0</v>
      </c>
    </row>
    <row r="26" spans="1:81" x14ac:dyDescent="0.25">
      <c r="A26" s="25" t="s">
        <v>97</v>
      </c>
      <c r="B26" t="s">
        <v>98</v>
      </c>
      <c r="C26" s="22">
        <v>12300000</v>
      </c>
      <c r="D26" s="22">
        <f t="shared" si="9"/>
        <v>0</v>
      </c>
      <c r="E26" s="22">
        <f t="shared" si="10"/>
        <v>0</v>
      </c>
      <c r="F26" s="22">
        <f t="shared" si="2"/>
        <v>12300000</v>
      </c>
      <c r="G26" s="2"/>
      <c r="H26" s="22">
        <v>616956.80000000005</v>
      </c>
      <c r="I26" s="2">
        <v>349330.6</v>
      </c>
      <c r="J26" s="22">
        <v>272982.25</v>
      </c>
      <c r="K26" s="22">
        <f t="shared" si="3"/>
        <v>1239269.6499999999</v>
      </c>
      <c r="L26" s="22">
        <f t="shared" si="12"/>
        <v>1239269.6499999999</v>
      </c>
      <c r="M26" s="22">
        <v>0</v>
      </c>
      <c r="N26" s="22">
        <f>IF(M26&gt;0,(L26-M26),0)</f>
        <v>0</v>
      </c>
      <c r="O26" s="24">
        <f>F26-L26</f>
        <v>11060730.35</v>
      </c>
      <c r="P26" s="24">
        <f>F26-M26</f>
        <v>12300000</v>
      </c>
      <c r="Q26" s="24">
        <f>IF(N26&gt;0,(F26-L26-N26),(F26-L26+N26))</f>
        <v>11060730.35</v>
      </c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B26" s="22"/>
      <c r="BC26" s="22"/>
      <c r="BD26" s="22"/>
      <c r="BE26" s="22"/>
      <c r="BF26" s="22"/>
      <c r="BG26" s="22"/>
    </row>
    <row r="27" spans="1:81" x14ac:dyDescent="0.25">
      <c r="A27" s="25"/>
      <c r="D27" s="3"/>
      <c r="E27" s="3"/>
      <c r="F27" s="22"/>
      <c r="G27" s="4"/>
      <c r="H27" s="22"/>
      <c r="J27" s="22"/>
      <c r="M27" s="22"/>
      <c r="N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B27" s="22"/>
      <c r="BC27" s="22"/>
      <c r="BD27" s="22"/>
      <c r="BE27" s="22"/>
      <c r="BF27" s="22"/>
      <c r="BG27" s="3"/>
    </row>
    <row r="28" spans="1:81" x14ac:dyDescent="0.25">
      <c r="A28" s="35" t="s">
        <v>99</v>
      </c>
      <c r="B28" s="38" t="s">
        <v>100</v>
      </c>
      <c r="C28" s="18">
        <f>SUM(C30:C69)</f>
        <v>198563426</v>
      </c>
      <c r="D28" s="18">
        <f>SUM(D30:D69)</f>
        <v>0</v>
      </c>
      <c r="E28" s="18">
        <f>SUM(E30:E69)</f>
        <v>0</v>
      </c>
      <c r="F28" s="18">
        <f>SUM(F30:F69)</f>
        <v>198563426</v>
      </c>
      <c r="G28" s="18">
        <f>SUM(G30:G69)</f>
        <v>0</v>
      </c>
      <c r="H28" s="18">
        <f>SUM(H29:H69)</f>
        <v>1421815.6800000002</v>
      </c>
      <c r="I28" s="68">
        <f>SUM(I29:I69)</f>
        <v>1847375.17</v>
      </c>
      <c r="J28" s="18">
        <f>SUM(J29:J69)</f>
        <v>20201178.73</v>
      </c>
      <c r="K28" s="18">
        <f>SUM(K29:K69)</f>
        <v>23470369.580000002</v>
      </c>
      <c r="L28" s="18">
        <f>SUM(L29:L69)</f>
        <v>23470369.580000002</v>
      </c>
      <c r="M28" s="18">
        <f>SUM(M30:M69)</f>
        <v>91968191.879999995</v>
      </c>
      <c r="N28" s="18">
        <f>SUM(N30:N69)</f>
        <v>-68505697.299999997</v>
      </c>
      <c r="O28" s="18">
        <f t="shared" ref="O28:AS28" si="14">SUM(O30:O69)</f>
        <v>175093056.41999999</v>
      </c>
      <c r="P28" s="18">
        <f t="shared" si="14"/>
        <v>106595234.12</v>
      </c>
      <c r="Q28" s="18">
        <f t="shared" si="14"/>
        <v>106587359.12</v>
      </c>
      <c r="R28" s="18">
        <f t="shared" si="14"/>
        <v>0</v>
      </c>
      <c r="S28" s="18">
        <f t="shared" si="14"/>
        <v>0</v>
      </c>
      <c r="T28" s="18">
        <f t="shared" si="14"/>
        <v>0</v>
      </c>
      <c r="U28" s="18">
        <f t="shared" si="14"/>
        <v>0</v>
      </c>
      <c r="V28" s="18">
        <f t="shared" si="14"/>
        <v>0</v>
      </c>
      <c r="W28" s="18">
        <f>SUM(W30:W69)</f>
        <v>0</v>
      </c>
      <c r="X28" s="18">
        <f t="shared" si="14"/>
        <v>0</v>
      </c>
      <c r="Y28" s="18">
        <f>SUM(Y30:Y69)</f>
        <v>0</v>
      </c>
      <c r="Z28" s="18">
        <f t="shared" si="14"/>
        <v>0</v>
      </c>
      <c r="AA28" s="18">
        <f t="shared" si="14"/>
        <v>0</v>
      </c>
      <c r="AB28" s="18">
        <f t="shared" si="14"/>
        <v>0</v>
      </c>
      <c r="AC28" s="18">
        <f t="shared" si="14"/>
        <v>0</v>
      </c>
      <c r="AD28" s="18">
        <f t="shared" si="14"/>
        <v>0</v>
      </c>
      <c r="AE28" s="18">
        <f t="shared" si="14"/>
        <v>0</v>
      </c>
      <c r="AF28" s="68">
        <f t="shared" si="14"/>
        <v>0</v>
      </c>
      <c r="AG28" s="18">
        <f t="shared" si="14"/>
        <v>0</v>
      </c>
      <c r="AH28" s="18">
        <f t="shared" si="14"/>
        <v>0</v>
      </c>
      <c r="AI28" s="18">
        <f t="shared" si="14"/>
        <v>0</v>
      </c>
      <c r="AJ28" s="18">
        <f t="shared" si="14"/>
        <v>0</v>
      </c>
      <c r="AK28" s="18">
        <f t="shared" si="14"/>
        <v>0</v>
      </c>
      <c r="AL28" s="18">
        <f t="shared" si="14"/>
        <v>0</v>
      </c>
      <c r="AM28" s="18">
        <f t="shared" si="14"/>
        <v>0</v>
      </c>
      <c r="AN28" s="18">
        <f t="shared" si="14"/>
        <v>0</v>
      </c>
      <c r="AO28" s="18">
        <f t="shared" si="14"/>
        <v>0</v>
      </c>
      <c r="AP28" s="18">
        <f t="shared" si="14"/>
        <v>0</v>
      </c>
      <c r="AQ28" s="18">
        <f t="shared" si="14"/>
        <v>0</v>
      </c>
      <c r="AR28" s="18">
        <f t="shared" si="14"/>
        <v>0</v>
      </c>
      <c r="AS28" s="18">
        <f t="shared" si="14"/>
        <v>0</v>
      </c>
      <c r="AT28" s="18">
        <f t="shared" ref="AT28:BG28" si="15">SUM(AT31:AT70)</f>
        <v>0</v>
      </c>
      <c r="AU28" s="18">
        <f t="shared" si="15"/>
        <v>0</v>
      </c>
      <c r="AV28" s="18">
        <f t="shared" si="15"/>
        <v>0</v>
      </c>
      <c r="AW28" s="18">
        <f t="shared" si="15"/>
        <v>0</v>
      </c>
      <c r="AX28" s="18">
        <f t="shared" si="15"/>
        <v>0</v>
      </c>
      <c r="AY28" s="18">
        <f t="shared" si="15"/>
        <v>0</v>
      </c>
      <c r="AZ28" s="18">
        <f>SUM(AZ30:AZ70)</f>
        <v>0</v>
      </c>
      <c r="BA28" s="18">
        <f t="shared" si="15"/>
        <v>0</v>
      </c>
      <c r="BB28" s="18">
        <f t="shared" si="15"/>
        <v>0</v>
      </c>
      <c r="BC28" s="18">
        <f>SUM(BC30:BC70)</f>
        <v>0</v>
      </c>
      <c r="BD28" s="18">
        <f t="shared" si="15"/>
        <v>0</v>
      </c>
      <c r="BE28" s="18">
        <f t="shared" si="15"/>
        <v>0</v>
      </c>
      <c r="BF28" s="18">
        <f t="shared" si="15"/>
        <v>0</v>
      </c>
      <c r="BG28" s="18">
        <f t="shared" si="15"/>
        <v>0</v>
      </c>
    </row>
    <row r="29" spans="1:81" x14ac:dyDescent="0.25">
      <c r="A29" s="25"/>
      <c r="C29" s="22"/>
      <c r="D29" s="3"/>
      <c r="E29" s="3"/>
      <c r="F29" s="3"/>
      <c r="G29" s="3"/>
      <c r="H29" s="3"/>
      <c r="I29" s="4"/>
      <c r="J29" s="3"/>
      <c r="K29" s="3"/>
      <c r="L29" s="3"/>
      <c r="M29" s="78"/>
      <c r="AO29" s="22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</row>
    <row r="30" spans="1:81" x14ac:dyDescent="0.25">
      <c r="A30" s="25" t="s">
        <v>101</v>
      </c>
      <c r="B30" t="s">
        <v>102</v>
      </c>
      <c r="C30" s="22"/>
      <c r="D30" s="22">
        <f>+BG30</f>
        <v>0</v>
      </c>
      <c r="E30" s="22">
        <f>+AS30+AY30</f>
        <v>0</v>
      </c>
      <c r="F30" s="22">
        <f t="shared" ref="F30:F69" si="16">+C30+D30+E30</f>
        <v>0</v>
      </c>
      <c r="G30" s="22"/>
      <c r="H30" s="22">
        <v>0</v>
      </c>
      <c r="I30" s="2">
        <v>0</v>
      </c>
      <c r="J30" s="22">
        <v>0</v>
      </c>
      <c r="K30" s="22">
        <f>SUM(H30:J30)</f>
        <v>0</v>
      </c>
      <c r="L30" s="22">
        <f t="shared" ref="L30:L69" si="17">+K30+G30</f>
        <v>0</v>
      </c>
      <c r="M30" s="22">
        <v>0</v>
      </c>
      <c r="N30" s="22">
        <f t="shared" ref="N30:N69" si="18">IF(M30&gt;0,(L30-M30),0)</f>
        <v>0</v>
      </c>
      <c r="O30" s="24">
        <f t="shared" ref="O30:O69" si="19">F30-L30</f>
        <v>0</v>
      </c>
      <c r="P30" s="24">
        <f t="shared" ref="P30:P69" si="20">F30-M30</f>
        <v>0</v>
      </c>
      <c r="Q30" s="24">
        <f t="shared" ref="Q30:Q69" si="21">IF(N30&gt;0,(F30-L30-N30),(F30-L30+N30))</f>
        <v>0</v>
      </c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"/>
      <c r="AD30" s="22"/>
      <c r="AE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>
        <f>SUM(R30:AR30)</f>
        <v>0</v>
      </c>
      <c r="AZ30" s="2"/>
      <c r="BC30" s="2"/>
      <c r="BG30" s="22">
        <f>SUM(AZ30:BF30)</f>
        <v>0</v>
      </c>
    </row>
    <row r="31" spans="1:81" x14ac:dyDescent="0.25">
      <c r="A31" s="25" t="s">
        <v>103</v>
      </c>
      <c r="B31" t="s">
        <v>104</v>
      </c>
      <c r="C31" s="22"/>
      <c r="D31" s="22">
        <f t="shared" ref="D31:D69" si="22">+BG31</f>
        <v>0</v>
      </c>
      <c r="E31" s="22">
        <f>+AS31+AY33</f>
        <v>0</v>
      </c>
      <c r="F31" s="22">
        <f t="shared" si="16"/>
        <v>0</v>
      </c>
      <c r="G31" s="22"/>
      <c r="H31" s="22">
        <v>0</v>
      </c>
      <c r="I31" s="2">
        <v>0</v>
      </c>
      <c r="J31" s="22">
        <v>0</v>
      </c>
      <c r="K31" s="22">
        <f t="shared" ref="K31:K69" si="23">SUM(H31:J31)</f>
        <v>0</v>
      </c>
      <c r="L31" s="22">
        <f t="shared" si="17"/>
        <v>0</v>
      </c>
      <c r="M31" s="22">
        <v>0</v>
      </c>
      <c r="N31" s="22">
        <f t="shared" si="18"/>
        <v>0</v>
      </c>
      <c r="O31" s="24">
        <f t="shared" si="19"/>
        <v>0</v>
      </c>
      <c r="P31" s="24">
        <f t="shared" si="20"/>
        <v>0</v>
      </c>
      <c r="Q31" s="24">
        <f t="shared" si="21"/>
        <v>0</v>
      </c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"/>
      <c r="AD31" s="22"/>
      <c r="AE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>
        <f t="shared" ref="AS31:AS69" si="24">SUM(R31:AR31)</f>
        <v>0</v>
      </c>
      <c r="AT31" s="22"/>
      <c r="AU31" s="22"/>
      <c r="AV31" s="22"/>
      <c r="AW31" s="22"/>
      <c r="AX31" s="22"/>
      <c r="AY31" s="22">
        <f t="shared" ref="AY31:AY70" si="25">+AT31+AU31+AV31+AW31+AX31</f>
        <v>0</v>
      </c>
      <c r="AZ31" s="22"/>
      <c r="BB31" s="22"/>
      <c r="BC31" s="22"/>
      <c r="BD31" s="22"/>
      <c r="BE31" s="22"/>
      <c r="BF31" s="22"/>
      <c r="BG31" s="22">
        <f t="shared" ref="BG31:BG69" si="26">SUM(AZ31:BF31)</f>
        <v>0</v>
      </c>
    </row>
    <row r="32" spans="1:81" x14ac:dyDescent="0.25">
      <c r="A32" s="25" t="s">
        <v>105</v>
      </c>
      <c r="B32" t="s">
        <v>106</v>
      </c>
      <c r="C32" s="22"/>
      <c r="D32" s="22">
        <f t="shared" si="22"/>
        <v>0</v>
      </c>
      <c r="E32" s="22">
        <f>+AS32+AY34</f>
        <v>0</v>
      </c>
      <c r="F32" s="22">
        <f t="shared" si="16"/>
        <v>0</v>
      </c>
      <c r="G32" s="22"/>
      <c r="H32" s="22"/>
      <c r="J32" s="22">
        <v>0</v>
      </c>
      <c r="K32" s="22">
        <f t="shared" si="23"/>
        <v>0</v>
      </c>
      <c r="L32" s="22">
        <f t="shared" si="17"/>
        <v>0</v>
      </c>
      <c r="M32" s="22">
        <v>0</v>
      </c>
      <c r="N32" s="22">
        <f t="shared" si="18"/>
        <v>0</v>
      </c>
      <c r="O32" s="24">
        <f t="shared" si="19"/>
        <v>0</v>
      </c>
      <c r="P32" s="24">
        <f t="shared" si="20"/>
        <v>0</v>
      </c>
      <c r="Q32" s="24">
        <f t="shared" si="21"/>
        <v>0</v>
      </c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"/>
      <c r="AD32" s="22"/>
      <c r="AE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>
        <f>SUM(R32:AR32)</f>
        <v>0</v>
      </c>
      <c r="AT32" s="22"/>
      <c r="AU32" s="22"/>
      <c r="AV32" s="22"/>
      <c r="AW32" s="22"/>
      <c r="AX32" s="22"/>
      <c r="AY32" s="22"/>
      <c r="AZ32" s="22"/>
      <c r="BB32" s="22"/>
      <c r="BC32" s="22"/>
      <c r="BD32" s="22"/>
      <c r="BE32" s="22"/>
      <c r="BF32" s="22"/>
      <c r="BG32" s="22"/>
    </row>
    <row r="33" spans="1:59" x14ac:dyDescent="0.25">
      <c r="A33" s="25" t="s">
        <v>107</v>
      </c>
      <c r="B33" t="s">
        <v>108</v>
      </c>
      <c r="C33" s="22"/>
      <c r="D33" s="22">
        <f t="shared" si="22"/>
        <v>0</v>
      </c>
      <c r="E33" s="22">
        <f t="shared" ref="E33:E69" si="27">+AS33+AY34</f>
        <v>0</v>
      </c>
      <c r="F33" s="22">
        <f t="shared" si="16"/>
        <v>0</v>
      </c>
      <c r="G33" s="22"/>
      <c r="H33" s="22">
        <v>0</v>
      </c>
      <c r="I33" s="2">
        <v>0</v>
      </c>
      <c r="J33" s="22">
        <v>0</v>
      </c>
      <c r="K33" s="22">
        <f t="shared" si="23"/>
        <v>0</v>
      </c>
      <c r="L33" s="22">
        <f t="shared" si="17"/>
        <v>0</v>
      </c>
      <c r="M33" s="22">
        <v>0</v>
      </c>
      <c r="N33" s="22">
        <f t="shared" si="18"/>
        <v>0</v>
      </c>
      <c r="O33" s="24">
        <f t="shared" si="19"/>
        <v>0</v>
      </c>
      <c r="P33" s="24">
        <f t="shared" si="20"/>
        <v>0</v>
      </c>
      <c r="Q33" s="24">
        <f t="shared" si="21"/>
        <v>0</v>
      </c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"/>
      <c r="AD33" s="22"/>
      <c r="AE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>
        <f t="shared" si="24"/>
        <v>0</v>
      </c>
      <c r="AT33" s="22"/>
      <c r="AU33" s="22"/>
      <c r="AV33" s="22"/>
      <c r="AW33" s="22"/>
      <c r="AX33" s="22"/>
      <c r="AY33" s="22">
        <f t="shared" si="25"/>
        <v>0</v>
      </c>
      <c r="AZ33" s="22"/>
      <c r="BB33" s="22"/>
      <c r="BC33" s="22"/>
      <c r="BD33" s="22"/>
      <c r="BE33" s="22"/>
      <c r="BF33" s="22"/>
      <c r="BG33" s="22">
        <f t="shared" si="26"/>
        <v>0</v>
      </c>
    </row>
    <row r="34" spans="1:59" x14ac:dyDescent="0.25">
      <c r="A34" s="25" t="s">
        <v>109</v>
      </c>
      <c r="B34" t="s">
        <v>110</v>
      </c>
      <c r="C34" s="22"/>
      <c r="D34" s="22">
        <f t="shared" si="22"/>
        <v>0</v>
      </c>
      <c r="E34" s="22">
        <f t="shared" si="27"/>
        <v>0</v>
      </c>
      <c r="F34" s="22">
        <f t="shared" si="16"/>
        <v>0</v>
      </c>
      <c r="G34" s="22"/>
      <c r="H34" s="22">
        <v>0</v>
      </c>
      <c r="I34" s="2">
        <v>0</v>
      </c>
      <c r="J34" s="22">
        <v>0</v>
      </c>
      <c r="K34" s="22">
        <f t="shared" si="23"/>
        <v>0</v>
      </c>
      <c r="L34" s="22">
        <f t="shared" si="17"/>
        <v>0</v>
      </c>
      <c r="M34" s="22">
        <v>0</v>
      </c>
      <c r="N34" s="22">
        <f t="shared" si="18"/>
        <v>0</v>
      </c>
      <c r="O34" s="24">
        <f t="shared" si="19"/>
        <v>0</v>
      </c>
      <c r="P34" s="24">
        <f t="shared" si="20"/>
        <v>0</v>
      </c>
      <c r="Q34" s="24">
        <f t="shared" si="21"/>
        <v>0</v>
      </c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"/>
      <c r="AD34" s="22"/>
      <c r="AE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>
        <f t="shared" si="24"/>
        <v>0</v>
      </c>
      <c r="AT34" s="22"/>
      <c r="AU34" s="22"/>
      <c r="AV34" s="22"/>
      <c r="AW34" s="22"/>
      <c r="AX34" s="22"/>
      <c r="AY34" s="22"/>
      <c r="AZ34" s="22"/>
      <c r="BB34" s="22"/>
      <c r="BC34" s="22"/>
      <c r="BD34" s="22"/>
      <c r="BE34" s="22"/>
      <c r="BF34" s="22"/>
      <c r="BG34" s="22">
        <f t="shared" si="26"/>
        <v>0</v>
      </c>
    </row>
    <row r="35" spans="1:59" x14ac:dyDescent="0.25">
      <c r="A35" s="25" t="s">
        <v>111</v>
      </c>
      <c r="B35" t="s">
        <v>112</v>
      </c>
      <c r="C35" s="22">
        <v>6600020</v>
      </c>
      <c r="D35" s="22">
        <f t="shared" si="22"/>
        <v>0</v>
      </c>
      <c r="E35" s="22">
        <f t="shared" si="27"/>
        <v>0</v>
      </c>
      <c r="F35" s="22">
        <f t="shared" si="16"/>
        <v>6600020</v>
      </c>
      <c r="G35" s="22"/>
      <c r="H35" s="22">
        <v>0</v>
      </c>
      <c r="I35" s="2">
        <v>0</v>
      </c>
      <c r="J35" s="22">
        <v>0</v>
      </c>
      <c r="K35" s="22">
        <f t="shared" si="23"/>
        <v>0</v>
      </c>
      <c r="L35" s="22">
        <f t="shared" si="17"/>
        <v>0</v>
      </c>
      <c r="M35" s="22">
        <v>0</v>
      </c>
      <c r="N35" s="22">
        <f t="shared" si="18"/>
        <v>0</v>
      </c>
      <c r="O35" s="24">
        <f t="shared" si="19"/>
        <v>6600020</v>
      </c>
      <c r="P35" s="24">
        <f t="shared" si="20"/>
        <v>6600020</v>
      </c>
      <c r="Q35" s="24">
        <f t="shared" si="21"/>
        <v>6600020</v>
      </c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"/>
      <c r="AD35" s="22"/>
      <c r="AE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>
        <f t="shared" si="24"/>
        <v>0</v>
      </c>
      <c r="AT35" s="22"/>
      <c r="AU35" s="22"/>
      <c r="AV35" s="22"/>
      <c r="AW35" s="22"/>
      <c r="AX35" s="22"/>
      <c r="AY35" s="22">
        <f t="shared" si="25"/>
        <v>0</v>
      </c>
      <c r="AZ35" s="22"/>
      <c r="BB35" s="22"/>
      <c r="BC35" s="22"/>
      <c r="BD35" s="22"/>
      <c r="BE35" s="22"/>
      <c r="BF35" s="22"/>
      <c r="BG35" s="22">
        <f t="shared" si="26"/>
        <v>0</v>
      </c>
    </row>
    <row r="36" spans="1:59" x14ac:dyDescent="0.25">
      <c r="A36" s="25" t="s">
        <v>113</v>
      </c>
      <c r="B36" t="s">
        <v>114</v>
      </c>
      <c r="C36" s="22">
        <v>5236000</v>
      </c>
      <c r="D36" s="22">
        <f t="shared" si="22"/>
        <v>0</v>
      </c>
      <c r="E36" s="22">
        <f t="shared" si="27"/>
        <v>0</v>
      </c>
      <c r="F36" s="22">
        <f t="shared" si="16"/>
        <v>5236000</v>
      </c>
      <c r="G36" s="22"/>
      <c r="H36" s="22">
        <v>542045</v>
      </c>
      <c r="I36" s="2">
        <v>540755</v>
      </c>
      <c r="J36" s="22">
        <v>555450</v>
      </c>
      <c r="K36" s="22">
        <f t="shared" si="23"/>
        <v>1638250</v>
      </c>
      <c r="L36" s="22">
        <f t="shared" si="17"/>
        <v>1638250</v>
      </c>
      <c r="M36" s="22">
        <v>2260000</v>
      </c>
      <c r="N36" s="22">
        <f t="shared" si="18"/>
        <v>-621750</v>
      </c>
      <c r="O36" s="24">
        <f t="shared" si="19"/>
        <v>3597750</v>
      </c>
      <c r="P36" s="24">
        <f t="shared" si="20"/>
        <v>2976000</v>
      </c>
      <c r="Q36" s="24">
        <f t="shared" si="21"/>
        <v>2976000</v>
      </c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"/>
      <c r="AD36" s="22"/>
      <c r="AE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>
        <f t="shared" si="24"/>
        <v>0</v>
      </c>
      <c r="AT36" s="22"/>
      <c r="AU36" s="22"/>
      <c r="AV36" s="22"/>
      <c r="AW36" s="22"/>
      <c r="AX36" s="22"/>
      <c r="AY36" s="22">
        <f t="shared" si="25"/>
        <v>0</v>
      </c>
      <c r="AZ36" s="22"/>
      <c r="BB36" s="22"/>
      <c r="BC36" s="22"/>
      <c r="BD36" s="22"/>
      <c r="BE36" s="22"/>
      <c r="BF36" s="22"/>
      <c r="BG36" s="22">
        <f t="shared" si="26"/>
        <v>0</v>
      </c>
    </row>
    <row r="37" spans="1:59" x14ac:dyDescent="0.25">
      <c r="A37" s="25" t="s">
        <v>115</v>
      </c>
      <c r="B37" t="s">
        <v>116</v>
      </c>
      <c r="C37" s="22">
        <v>480000</v>
      </c>
      <c r="D37" s="22">
        <f t="shared" si="22"/>
        <v>0</v>
      </c>
      <c r="E37" s="22">
        <f t="shared" si="27"/>
        <v>0</v>
      </c>
      <c r="F37" s="22">
        <f t="shared" si="16"/>
        <v>480000</v>
      </c>
      <c r="G37" s="22"/>
      <c r="H37" s="22">
        <v>0</v>
      </c>
      <c r="I37" s="2">
        <v>0</v>
      </c>
      <c r="J37" s="22">
        <v>0</v>
      </c>
      <c r="K37" s="22">
        <f t="shared" si="23"/>
        <v>0</v>
      </c>
      <c r="L37" s="22">
        <f t="shared" si="17"/>
        <v>0</v>
      </c>
      <c r="M37" s="22">
        <v>280000</v>
      </c>
      <c r="N37" s="22">
        <f t="shared" si="18"/>
        <v>-280000</v>
      </c>
      <c r="O37" s="24">
        <f t="shared" si="19"/>
        <v>480000</v>
      </c>
      <c r="P37" s="24">
        <f t="shared" si="20"/>
        <v>200000</v>
      </c>
      <c r="Q37" s="24">
        <f t="shared" si="21"/>
        <v>200000</v>
      </c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"/>
      <c r="AD37" s="22"/>
      <c r="AE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>
        <f>SUM(R37:AR37)</f>
        <v>0</v>
      </c>
      <c r="AT37" s="22"/>
      <c r="AU37" s="22"/>
      <c r="AV37" s="22"/>
      <c r="AW37" s="22"/>
      <c r="AX37" s="22"/>
      <c r="AY37" s="22">
        <f t="shared" si="25"/>
        <v>0</v>
      </c>
      <c r="AZ37" s="22"/>
      <c r="BB37" s="22"/>
      <c r="BC37" s="22"/>
      <c r="BD37" s="22"/>
      <c r="BE37" s="22"/>
      <c r="BF37" s="22"/>
      <c r="BG37" s="22">
        <f t="shared" si="26"/>
        <v>0</v>
      </c>
    </row>
    <row r="38" spans="1:59" x14ac:dyDescent="0.25">
      <c r="A38" s="25" t="s">
        <v>117</v>
      </c>
      <c r="B38" t="s">
        <v>118</v>
      </c>
      <c r="C38" s="22">
        <v>12537320</v>
      </c>
      <c r="D38" s="22">
        <f t="shared" si="22"/>
        <v>0</v>
      </c>
      <c r="E38" s="22">
        <f t="shared" si="27"/>
        <v>0</v>
      </c>
      <c r="F38" s="22">
        <f t="shared" si="16"/>
        <v>12537320</v>
      </c>
      <c r="G38" s="22"/>
      <c r="H38" s="22">
        <v>697545.68</v>
      </c>
      <c r="I38" s="2">
        <v>864035.17</v>
      </c>
      <c r="J38" s="22">
        <v>952650.42999999993</v>
      </c>
      <c r="K38" s="22">
        <f t="shared" si="23"/>
        <v>2514231.2800000003</v>
      </c>
      <c r="L38" s="22">
        <f t="shared" si="17"/>
        <v>2514231.2800000003</v>
      </c>
      <c r="M38" s="22">
        <v>10975739</v>
      </c>
      <c r="N38" s="22">
        <f t="shared" si="18"/>
        <v>-8461507.7199999988</v>
      </c>
      <c r="O38" s="24">
        <f t="shared" si="19"/>
        <v>10023088.719999999</v>
      </c>
      <c r="P38" s="24">
        <f t="shared" si="20"/>
        <v>1561581</v>
      </c>
      <c r="Q38" s="24">
        <f t="shared" si="21"/>
        <v>1561581</v>
      </c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"/>
      <c r="AD38" s="22"/>
      <c r="AE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>
        <f t="shared" si="24"/>
        <v>0</v>
      </c>
      <c r="AT38" s="22"/>
      <c r="AU38" s="22"/>
      <c r="AV38" s="22"/>
      <c r="AW38" s="22"/>
      <c r="AX38" s="22"/>
      <c r="AY38" s="22">
        <f t="shared" si="25"/>
        <v>0</v>
      </c>
      <c r="AZ38" s="22"/>
      <c r="BB38" s="22"/>
      <c r="BC38" s="22"/>
      <c r="BD38" s="22"/>
      <c r="BE38" s="22"/>
      <c r="BF38" s="22"/>
      <c r="BG38" s="22">
        <f t="shared" si="26"/>
        <v>0</v>
      </c>
    </row>
    <row r="39" spans="1:59" x14ac:dyDescent="0.25">
      <c r="A39" s="25" t="s">
        <v>119</v>
      </c>
      <c r="B39" t="s">
        <v>120</v>
      </c>
      <c r="C39" s="22">
        <v>500000</v>
      </c>
      <c r="D39" s="22">
        <f t="shared" si="22"/>
        <v>0</v>
      </c>
      <c r="E39" s="22">
        <f t="shared" si="27"/>
        <v>0</v>
      </c>
      <c r="F39" s="22">
        <f t="shared" si="16"/>
        <v>500000</v>
      </c>
      <c r="G39" s="22"/>
      <c r="H39" s="22">
        <v>0</v>
      </c>
      <c r="I39" s="2">
        <v>0</v>
      </c>
      <c r="J39" s="22">
        <v>0</v>
      </c>
      <c r="K39" s="22">
        <f t="shared" si="23"/>
        <v>0</v>
      </c>
      <c r="L39" s="22">
        <f t="shared" si="17"/>
        <v>0</v>
      </c>
      <c r="M39" s="22">
        <v>500000</v>
      </c>
      <c r="N39" s="22">
        <f t="shared" si="18"/>
        <v>-500000</v>
      </c>
      <c r="O39" s="24">
        <f t="shared" si="19"/>
        <v>500000</v>
      </c>
      <c r="P39" s="24">
        <f t="shared" si="20"/>
        <v>0</v>
      </c>
      <c r="Q39" s="24">
        <f t="shared" si="21"/>
        <v>0</v>
      </c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"/>
      <c r="AD39" s="22"/>
      <c r="AE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>
        <f t="shared" si="24"/>
        <v>0</v>
      </c>
      <c r="AT39" s="22"/>
      <c r="AU39" s="22"/>
      <c r="AV39" s="22"/>
      <c r="AW39" s="22"/>
      <c r="AX39" s="22"/>
      <c r="AY39" s="22">
        <f t="shared" si="25"/>
        <v>0</v>
      </c>
      <c r="AZ39" s="22"/>
      <c r="BB39" s="22"/>
      <c r="BC39" s="22"/>
      <c r="BD39" s="22"/>
      <c r="BE39" s="22"/>
      <c r="BF39" s="22"/>
      <c r="BG39" s="22">
        <f t="shared" si="26"/>
        <v>0</v>
      </c>
    </row>
    <row r="40" spans="1:59" x14ac:dyDescent="0.25">
      <c r="A40" s="25" t="s">
        <v>121</v>
      </c>
      <c r="B40" t="s">
        <v>122</v>
      </c>
      <c r="C40" s="22">
        <v>700000</v>
      </c>
      <c r="D40" s="22">
        <f t="shared" si="22"/>
        <v>0</v>
      </c>
      <c r="E40" s="22">
        <f t="shared" si="27"/>
        <v>0</v>
      </c>
      <c r="F40" s="22">
        <f t="shared" si="16"/>
        <v>700000</v>
      </c>
      <c r="G40" s="22"/>
      <c r="H40" s="22">
        <v>0</v>
      </c>
      <c r="I40" s="2">
        <v>0</v>
      </c>
      <c r="J40" s="22">
        <v>0</v>
      </c>
      <c r="K40" s="22">
        <f t="shared" si="23"/>
        <v>0</v>
      </c>
      <c r="L40" s="22">
        <f t="shared" si="17"/>
        <v>0</v>
      </c>
      <c r="M40" s="22">
        <v>0</v>
      </c>
      <c r="N40" s="22">
        <f t="shared" si="18"/>
        <v>0</v>
      </c>
      <c r="O40" s="24">
        <f t="shared" si="19"/>
        <v>700000</v>
      </c>
      <c r="P40" s="24">
        <f t="shared" si="20"/>
        <v>700000</v>
      </c>
      <c r="Q40" s="24">
        <f t="shared" si="21"/>
        <v>700000</v>
      </c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"/>
      <c r="AD40" s="22"/>
      <c r="AE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>
        <f t="shared" si="24"/>
        <v>0</v>
      </c>
      <c r="AT40" s="22"/>
      <c r="AU40" s="22"/>
      <c r="AV40" s="22"/>
      <c r="AW40" s="22"/>
      <c r="AX40" s="22"/>
      <c r="AY40" s="22">
        <f t="shared" si="25"/>
        <v>0</v>
      </c>
      <c r="AZ40" s="22"/>
      <c r="BB40" s="22"/>
      <c r="BC40" s="22"/>
      <c r="BD40" s="22"/>
      <c r="BE40" s="22"/>
      <c r="BF40" s="22"/>
      <c r="BG40" s="22">
        <f t="shared" si="26"/>
        <v>0</v>
      </c>
    </row>
    <row r="41" spans="1:59" x14ac:dyDescent="0.25">
      <c r="A41" s="25" t="s">
        <v>123</v>
      </c>
      <c r="B41" t="s">
        <v>124</v>
      </c>
      <c r="C41" s="22">
        <v>150000</v>
      </c>
      <c r="D41" s="22">
        <f t="shared" si="22"/>
        <v>0</v>
      </c>
      <c r="E41" s="22">
        <f t="shared" si="27"/>
        <v>0</v>
      </c>
      <c r="F41" s="22">
        <f t="shared" si="16"/>
        <v>150000</v>
      </c>
      <c r="G41" s="22"/>
      <c r="H41" s="22">
        <v>10500</v>
      </c>
      <c r="I41" s="2">
        <v>10500</v>
      </c>
      <c r="J41" s="22">
        <v>16500</v>
      </c>
      <c r="K41" s="22">
        <f t="shared" si="23"/>
        <v>37500</v>
      </c>
      <c r="L41" s="22">
        <f t="shared" si="17"/>
        <v>37500</v>
      </c>
      <c r="M41" s="22">
        <v>37500</v>
      </c>
      <c r="N41" s="22">
        <f t="shared" si="18"/>
        <v>0</v>
      </c>
      <c r="O41" s="24">
        <f t="shared" si="19"/>
        <v>112500</v>
      </c>
      <c r="P41" s="24">
        <f t="shared" si="20"/>
        <v>112500</v>
      </c>
      <c r="Q41" s="24">
        <f t="shared" si="21"/>
        <v>112500</v>
      </c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>
        <f t="shared" si="24"/>
        <v>0</v>
      </c>
      <c r="AT41" s="22"/>
      <c r="AU41" s="22"/>
      <c r="AV41" s="22"/>
      <c r="AW41" s="22"/>
      <c r="AX41" s="22"/>
      <c r="AY41" s="22">
        <f t="shared" si="25"/>
        <v>0</v>
      </c>
      <c r="AZ41" s="22"/>
      <c r="BB41" s="22"/>
      <c r="BC41" s="22"/>
      <c r="BD41" s="22"/>
      <c r="BE41" s="22"/>
      <c r="BF41" s="22"/>
      <c r="BG41" s="22">
        <f t="shared" si="26"/>
        <v>0</v>
      </c>
    </row>
    <row r="42" spans="1:59" x14ac:dyDescent="0.25">
      <c r="A42" s="25" t="s">
        <v>125</v>
      </c>
      <c r="B42" t="s">
        <v>126</v>
      </c>
      <c r="C42" s="22">
        <v>7000000</v>
      </c>
      <c r="D42" s="22">
        <f t="shared" si="22"/>
        <v>0</v>
      </c>
      <c r="E42" s="22">
        <f t="shared" si="27"/>
        <v>0</v>
      </c>
      <c r="F42" s="22">
        <f t="shared" si="16"/>
        <v>7000000</v>
      </c>
      <c r="G42" s="22"/>
      <c r="H42" s="22">
        <v>0</v>
      </c>
      <c r="I42" s="2">
        <v>0</v>
      </c>
      <c r="J42" s="22">
        <v>0</v>
      </c>
      <c r="K42" s="22">
        <f t="shared" si="23"/>
        <v>0</v>
      </c>
      <c r="L42" s="22">
        <f t="shared" si="17"/>
        <v>0</v>
      </c>
      <c r="M42" s="22">
        <v>7000000</v>
      </c>
      <c r="N42" s="22">
        <f t="shared" si="18"/>
        <v>-7000000</v>
      </c>
      <c r="O42" s="24">
        <f t="shared" si="19"/>
        <v>7000000</v>
      </c>
      <c r="P42" s="24">
        <f t="shared" si="20"/>
        <v>0</v>
      </c>
      <c r="Q42" s="24">
        <f t="shared" si="21"/>
        <v>0</v>
      </c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>
        <f t="shared" si="24"/>
        <v>0</v>
      </c>
      <c r="AT42" s="22"/>
      <c r="AU42" s="22"/>
      <c r="AV42" s="22"/>
      <c r="AW42" s="22"/>
      <c r="AX42" s="22"/>
      <c r="AY42" s="22">
        <f t="shared" si="25"/>
        <v>0</v>
      </c>
      <c r="AZ42" s="22"/>
      <c r="BB42" s="22"/>
      <c r="BC42" s="22"/>
      <c r="BD42" s="22"/>
      <c r="BE42" s="22"/>
      <c r="BF42" s="22"/>
      <c r="BG42" s="22">
        <f t="shared" si="26"/>
        <v>0</v>
      </c>
    </row>
    <row r="43" spans="1:59" x14ac:dyDescent="0.25">
      <c r="A43" s="25" t="s">
        <v>127</v>
      </c>
      <c r="B43" t="s">
        <v>128</v>
      </c>
      <c r="C43" s="22">
        <v>0</v>
      </c>
      <c r="D43" s="22">
        <f t="shared" si="22"/>
        <v>0</v>
      </c>
      <c r="E43" s="22">
        <f t="shared" si="27"/>
        <v>0</v>
      </c>
      <c r="F43" s="22">
        <f t="shared" si="16"/>
        <v>0</v>
      </c>
      <c r="G43" s="22"/>
      <c r="H43" s="22">
        <v>0</v>
      </c>
      <c r="I43" s="2">
        <v>0</v>
      </c>
      <c r="J43" s="22">
        <v>0</v>
      </c>
      <c r="K43" s="22">
        <f t="shared" si="23"/>
        <v>0</v>
      </c>
      <c r="L43" s="22">
        <f t="shared" si="17"/>
        <v>0</v>
      </c>
      <c r="M43" s="22">
        <v>0</v>
      </c>
      <c r="N43" s="22">
        <f t="shared" si="18"/>
        <v>0</v>
      </c>
      <c r="O43" s="24">
        <f t="shared" si="19"/>
        <v>0</v>
      </c>
      <c r="P43" s="24">
        <f t="shared" si="20"/>
        <v>0</v>
      </c>
      <c r="Q43" s="24">
        <f t="shared" si="21"/>
        <v>0</v>
      </c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>
        <f t="shared" si="24"/>
        <v>0</v>
      </c>
      <c r="AT43" s="22"/>
      <c r="AU43" s="22"/>
      <c r="AV43" s="22"/>
      <c r="AW43" s="22"/>
      <c r="AX43" s="22"/>
      <c r="AY43" s="22">
        <f t="shared" si="25"/>
        <v>0</v>
      </c>
      <c r="AZ43" s="22"/>
      <c r="BB43" s="22"/>
      <c r="BC43" s="22"/>
      <c r="BD43" s="22"/>
      <c r="BE43" s="22"/>
      <c r="BF43" s="22"/>
      <c r="BG43" s="22">
        <f t="shared" si="26"/>
        <v>0</v>
      </c>
    </row>
    <row r="44" spans="1:59" x14ac:dyDescent="0.25">
      <c r="A44" s="25" t="s">
        <v>129</v>
      </c>
      <c r="B44" t="s">
        <v>130</v>
      </c>
      <c r="C44" s="22">
        <v>5470086</v>
      </c>
      <c r="D44" s="22">
        <f t="shared" si="22"/>
        <v>0</v>
      </c>
      <c r="E44" s="22">
        <f t="shared" si="27"/>
        <v>0</v>
      </c>
      <c r="F44" s="22">
        <f t="shared" si="16"/>
        <v>5470086</v>
      </c>
      <c r="G44" s="22"/>
      <c r="H44" s="22">
        <v>7875</v>
      </c>
      <c r="I44" s="2">
        <v>0</v>
      </c>
      <c r="J44" s="22">
        <v>0</v>
      </c>
      <c r="K44" s="22">
        <f t="shared" si="23"/>
        <v>7875</v>
      </c>
      <c r="L44" s="22">
        <f t="shared" si="17"/>
        <v>7875</v>
      </c>
      <c r="M44" s="22">
        <v>0</v>
      </c>
      <c r="N44" s="22">
        <f t="shared" si="18"/>
        <v>0</v>
      </c>
      <c r="O44" s="24">
        <f t="shared" si="19"/>
        <v>5462211</v>
      </c>
      <c r="P44" s="24">
        <f t="shared" si="20"/>
        <v>5470086</v>
      </c>
      <c r="Q44" s="24">
        <f t="shared" si="21"/>
        <v>5462211</v>
      </c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>
        <f t="shared" si="24"/>
        <v>0</v>
      </c>
      <c r="AT44" s="22"/>
      <c r="AU44" s="22"/>
      <c r="AV44" s="22"/>
      <c r="AW44" s="22"/>
      <c r="AX44" s="22"/>
      <c r="AY44" s="22">
        <f t="shared" si="25"/>
        <v>0</v>
      </c>
      <c r="AZ44" s="22"/>
      <c r="BB44" s="22"/>
      <c r="BC44" s="22"/>
      <c r="BD44" s="22"/>
      <c r="BE44" s="22"/>
      <c r="BF44" s="22"/>
      <c r="BG44" s="22">
        <f t="shared" si="26"/>
        <v>0</v>
      </c>
    </row>
    <row r="45" spans="1:59" x14ac:dyDescent="0.25">
      <c r="A45" s="25" t="s">
        <v>131</v>
      </c>
      <c r="B45" t="s">
        <v>132</v>
      </c>
      <c r="C45" s="22"/>
      <c r="D45" s="22">
        <f t="shared" si="22"/>
        <v>0</v>
      </c>
      <c r="E45" s="22">
        <f t="shared" si="27"/>
        <v>0</v>
      </c>
      <c r="F45" s="22">
        <f t="shared" si="16"/>
        <v>0</v>
      </c>
      <c r="G45" s="22"/>
      <c r="H45" s="22">
        <v>0</v>
      </c>
      <c r="I45" s="2">
        <v>0</v>
      </c>
      <c r="J45" s="22">
        <v>0</v>
      </c>
      <c r="K45" s="22">
        <f t="shared" si="23"/>
        <v>0</v>
      </c>
      <c r="L45" s="22">
        <f t="shared" si="17"/>
        <v>0</v>
      </c>
      <c r="M45" s="22">
        <v>0</v>
      </c>
      <c r="N45" s="22">
        <f t="shared" si="18"/>
        <v>0</v>
      </c>
      <c r="O45" s="24">
        <f t="shared" si="19"/>
        <v>0</v>
      </c>
      <c r="P45" s="24">
        <f t="shared" si="20"/>
        <v>0</v>
      </c>
      <c r="Q45" s="24">
        <f t="shared" si="21"/>
        <v>0</v>
      </c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>
        <f t="shared" si="24"/>
        <v>0</v>
      </c>
      <c r="AT45" s="22"/>
      <c r="AU45" s="22"/>
      <c r="AV45" s="22"/>
      <c r="AW45" s="22"/>
      <c r="AX45" s="22"/>
      <c r="AY45" s="22">
        <f t="shared" si="25"/>
        <v>0</v>
      </c>
      <c r="AZ45" s="22"/>
      <c r="BB45" s="22"/>
      <c r="BC45" s="22"/>
      <c r="BD45" s="22"/>
      <c r="BE45" s="22"/>
      <c r="BF45" s="22"/>
      <c r="BG45" s="22">
        <f t="shared" si="26"/>
        <v>0</v>
      </c>
    </row>
    <row r="46" spans="1:59" x14ac:dyDescent="0.25">
      <c r="A46" s="25" t="s">
        <v>133</v>
      </c>
      <c r="B46" t="s">
        <v>134</v>
      </c>
      <c r="C46" s="22"/>
      <c r="D46" s="22">
        <f t="shared" si="22"/>
        <v>0</v>
      </c>
      <c r="E46" s="22">
        <f t="shared" si="27"/>
        <v>0</v>
      </c>
      <c r="F46" s="22">
        <f t="shared" si="16"/>
        <v>0</v>
      </c>
      <c r="G46" s="22"/>
      <c r="H46" s="22">
        <v>0</v>
      </c>
      <c r="I46" s="2">
        <v>0</v>
      </c>
      <c r="J46" s="22">
        <v>0</v>
      </c>
      <c r="K46" s="22">
        <f t="shared" si="23"/>
        <v>0</v>
      </c>
      <c r="L46" s="22">
        <f t="shared" si="17"/>
        <v>0</v>
      </c>
      <c r="M46" s="22">
        <v>0</v>
      </c>
      <c r="N46" s="22">
        <f t="shared" si="18"/>
        <v>0</v>
      </c>
      <c r="O46" s="24">
        <f t="shared" si="19"/>
        <v>0</v>
      </c>
      <c r="P46" s="24">
        <f t="shared" si="20"/>
        <v>0</v>
      </c>
      <c r="Q46" s="24">
        <f t="shared" si="21"/>
        <v>0</v>
      </c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>
        <f t="shared" si="24"/>
        <v>0</v>
      </c>
      <c r="AT46" s="22"/>
      <c r="AU46" s="22"/>
      <c r="AV46" s="22"/>
      <c r="AW46" s="22"/>
      <c r="AX46" s="22"/>
      <c r="AY46" s="22"/>
      <c r="AZ46" s="22"/>
      <c r="BB46" s="22"/>
      <c r="BC46" s="22"/>
      <c r="BD46" s="22"/>
      <c r="BE46" s="22"/>
      <c r="BF46" s="22"/>
      <c r="BG46" s="22">
        <f t="shared" si="26"/>
        <v>0</v>
      </c>
    </row>
    <row r="47" spans="1:59" x14ac:dyDescent="0.25">
      <c r="A47" s="25" t="s">
        <v>135</v>
      </c>
      <c r="B47" t="s">
        <v>136</v>
      </c>
      <c r="C47" s="22"/>
      <c r="D47" s="22">
        <f t="shared" si="22"/>
        <v>0</v>
      </c>
      <c r="E47" s="22">
        <f t="shared" si="27"/>
        <v>0</v>
      </c>
      <c r="F47" s="22">
        <f t="shared" si="16"/>
        <v>0</v>
      </c>
      <c r="G47" s="22"/>
      <c r="H47" s="22">
        <v>0</v>
      </c>
      <c r="I47" s="2">
        <v>0</v>
      </c>
      <c r="J47" s="22">
        <v>0</v>
      </c>
      <c r="K47" s="22">
        <f t="shared" si="23"/>
        <v>0</v>
      </c>
      <c r="L47" s="22">
        <f t="shared" si="17"/>
        <v>0</v>
      </c>
      <c r="M47" s="22">
        <v>0</v>
      </c>
      <c r="N47" s="22">
        <f t="shared" si="18"/>
        <v>0</v>
      </c>
      <c r="O47" s="24">
        <f t="shared" si="19"/>
        <v>0</v>
      </c>
      <c r="P47" s="24">
        <f t="shared" si="20"/>
        <v>0</v>
      </c>
      <c r="Q47" s="24">
        <f t="shared" si="21"/>
        <v>0</v>
      </c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>
        <f t="shared" si="24"/>
        <v>0</v>
      </c>
      <c r="AT47" s="22"/>
      <c r="AU47" s="22"/>
      <c r="AV47" s="22"/>
      <c r="AW47" s="22"/>
      <c r="AX47" s="22"/>
      <c r="AY47" s="22">
        <f t="shared" si="25"/>
        <v>0</v>
      </c>
      <c r="AZ47" s="22"/>
      <c r="BB47" s="22"/>
      <c r="BC47" s="22"/>
      <c r="BD47" s="22"/>
      <c r="BE47" s="22"/>
      <c r="BF47" s="22"/>
      <c r="BG47" s="22">
        <f t="shared" si="26"/>
        <v>0</v>
      </c>
    </row>
    <row r="48" spans="1:59" x14ac:dyDescent="0.25">
      <c r="A48" s="25" t="s">
        <v>137</v>
      </c>
      <c r="B48" t="s">
        <v>138</v>
      </c>
      <c r="C48" s="22"/>
      <c r="D48" s="22">
        <f t="shared" si="22"/>
        <v>0</v>
      </c>
      <c r="E48" s="22">
        <f t="shared" si="27"/>
        <v>0</v>
      </c>
      <c r="F48" s="22">
        <f t="shared" si="16"/>
        <v>0</v>
      </c>
      <c r="G48" s="22"/>
      <c r="H48" s="22">
        <v>0</v>
      </c>
      <c r="I48" s="2">
        <v>0</v>
      </c>
      <c r="J48" s="22">
        <v>0</v>
      </c>
      <c r="K48" s="22">
        <f t="shared" si="23"/>
        <v>0</v>
      </c>
      <c r="L48" s="22">
        <f t="shared" si="17"/>
        <v>0</v>
      </c>
      <c r="M48" s="22">
        <v>0</v>
      </c>
      <c r="N48" s="22">
        <f t="shared" si="18"/>
        <v>0</v>
      </c>
      <c r="O48" s="24">
        <f t="shared" si="19"/>
        <v>0</v>
      </c>
      <c r="P48" s="24">
        <f t="shared" si="20"/>
        <v>0</v>
      </c>
      <c r="Q48" s="24">
        <f t="shared" si="21"/>
        <v>0</v>
      </c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>
        <f t="shared" si="24"/>
        <v>0</v>
      </c>
      <c r="AT48" s="22"/>
      <c r="AU48" s="22"/>
      <c r="AV48" s="22"/>
      <c r="AW48" s="22"/>
      <c r="AX48" s="22"/>
      <c r="AY48" s="22">
        <f t="shared" si="25"/>
        <v>0</v>
      </c>
      <c r="AZ48" s="22"/>
      <c r="BB48" s="22"/>
      <c r="BC48" s="22"/>
      <c r="BD48" s="22"/>
      <c r="BE48" s="22"/>
      <c r="BF48" s="22"/>
      <c r="BG48" s="22">
        <f t="shared" si="26"/>
        <v>0</v>
      </c>
    </row>
    <row r="49" spans="1:62" x14ac:dyDescent="0.25">
      <c r="A49" s="25" t="s">
        <v>139</v>
      </c>
      <c r="B49" t="s">
        <v>140</v>
      </c>
      <c r="C49" s="22">
        <v>10000000</v>
      </c>
      <c r="D49" s="22">
        <f t="shared" si="22"/>
        <v>0</v>
      </c>
      <c r="E49" s="22">
        <f t="shared" si="27"/>
        <v>0</v>
      </c>
      <c r="F49" s="22">
        <f t="shared" si="16"/>
        <v>10000000</v>
      </c>
      <c r="G49" s="22"/>
      <c r="H49" s="22">
        <v>0</v>
      </c>
      <c r="I49" s="2">
        <v>0</v>
      </c>
      <c r="J49" s="22">
        <v>0</v>
      </c>
      <c r="K49" s="22">
        <f t="shared" si="23"/>
        <v>0</v>
      </c>
      <c r="L49" s="22">
        <f t="shared" si="17"/>
        <v>0</v>
      </c>
      <c r="M49" s="22">
        <v>0</v>
      </c>
      <c r="N49" s="22">
        <f t="shared" si="18"/>
        <v>0</v>
      </c>
      <c r="O49" s="24">
        <f t="shared" si="19"/>
        <v>10000000</v>
      </c>
      <c r="P49" s="24">
        <f t="shared" si="20"/>
        <v>10000000</v>
      </c>
      <c r="Q49" s="24">
        <f t="shared" si="21"/>
        <v>10000000</v>
      </c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>
        <f t="shared" si="24"/>
        <v>0</v>
      </c>
      <c r="AT49" s="22"/>
      <c r="AU49" s="22"/>
      <c r="AV49" s="22"/>
      <c r="AW49" s="22"/>
      <c r="AX49" s="22"/>
      <c r="AY49" s="22">
        <f t="shared" si="25"/>
        <v>0</v>
      </c>
      <c r="AZ49" s="22"/>
      <c r="BB49" s="22"/>
      <c r="BC49" s="22"/>
      <c r="BD49" s="22"/>
      <c r="BE49" s="22"/>
      <c r="BF49" s="22"/>
      <c r="BG49" s="22">
        <f t="shared" si="26"/>
        <v>0</v>
      </c>
    </row>
    <row r="50" spans="1:62" x14ac:dyDescent="0.25">
      <c r="A50" s="25" t="s">
        <v>141</v>
      </c>
      <c r="B50" t="s">
        <v>142</v>
      </c>
      <c r="C50" s="22">
        <v>90000000</v>
      </c>
      <c r="D50" s="22">
        <f t="shared" si="22"/>
        <v>0</v>
      </c>
      <c r="E50" s="22">
        <f t="shared" si="27"/>
        <v>0</v>
      </c>
      <c r="F50" s="22">
        <f t="shared" si="16"/>
        <v>90000000</v>
      </c>
      <c r="G50" s="22"/>
      <c r="H50" s="22">
        <v>0</v>
      </c>
      <c r="I50" s="2">
        <v>0</v>
      </c>
      <c r="J50" s="22">
        <v>7910000</v>
      </c>
      <c r="K50" s="22">
        <f t="shared" si="23"/>
        <v>7910000</v>
      </c>
      <c r="L50" s="22">
        <f t="shared" si="17"/>
        <v>7910000</v>
      </c>
      <c r="M50" s="22">
        <v>30347097</v>
      </c>
      <c r="N50" s="22">
        <f t="shared" si="18"/>
        <v>-22437097</v>
      </c>
      <c r="O50" s="24">
        <f t="shared" si="19"/>
        <v>82090000</v>
      </c>
      <c r="P50" s="24">
        <f t="shared" si="20"/>
        <v>59652903</v>
      </c>
      <c r="Q50" s="24">
        <f t="shared" si="21"/>
        <v>59652903</v>
      </c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>
        <f t="shared" si="24"/>
        <v>0</v>
      </c>
      <c r="AT50" s="22"/>
      <c r="AU50" s="22"/>
      <c r="AV50" s="22"/>
      <c r="AW50" s="22"/>
      <c r="AX50" s="22"/>
      <c r="AY50" s="22">
        <f t="shared" si="25"/>
        <v>0</v>
      </c>
      <c r="AZ50" s="22"/>
      <c r="BB50" s="22"/>
      <c r="BC50" s="22"/>
      <c r="BD50" s="22"/>
      <c r="BE50" s="22"/>
      <c r="BF50" s="22"/>
      <c r="BG50" s="22">
        <f t="shared" si="26"/>
        <v>0</v>
      </c>
    </row>
    <row r="51" spans="1:62" x14ac:dyDescent="0.25">
      <c r="A51" s="25" t="s">
        <v>143</v>
      </c>
      <c r="B51" t="s">
        <v>144</v>
      </c>
      <c r="C51" s="22">
        <v>10350000</v>
      </c>
      <c r="D51" s="22">
        <f t="shared" si="22"/>
        <v>0</v>
      </c>
      <c r="E51" s="22">
        <f t="shared" si="27"/>
        <v>0</v>
      </c>
      <c r="F51" s="22">
        <f t="shared" si="16"/>
        <v>10350000</v>
      </c>
      <c r="G51" s="22"/>
      <c r="H51" s="22">
        <v>0</v>
      </c>
      <c r="I51" s="2">
        <v>183585</v>
      </c>
      <c r="J51" s="22">
        <v>1050</v>
      </c>
      <c r="K51" s="22">
        <f t="shared" si="23"/>
        <v>184635</v>
      </c>
      <c r="L51" s="22">
        <f t="shared" si="17"/>
        <v>184635</v>
      </c>
      <c r="M51" s="22">
        <v>9501050</v>
      </c>
      <c r="N51" s="22">
        <f t="shared" si="18"/>
        <v>-9316415</v>
      </c>
      <c r="O51" s="24">
        <f t="shared" si="19"/>
        <v>10165365</v>
      </c>
      <c r="P51" s="24">
        <f t="shared" si="20"/>
        <v>848950</v>
      </c>
      <c r="Q51" s="24">
        <f t="shared" si="21"/>
        <v>848950</v>
      </c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>
        <f t="shared" si="24"/>
        <v>0</v>
      </c>
      <c r="AT51" s="22"/>
      <c r="AU51" s="22"/>
      <c r="AV51" s="22"/>
      <c r="AW51" s="22"/>
      <c r="AX51" s="22"/>
      <c r="AY51" s="22">
        <f t="shared" si="25"/>
        <v>0</v>
      </c>
      <c r="AZ51" s="22"/>
      <c r="BB51" s="22"/>
      <c r="BC51" s="22"/>
      <c r="BD51" s="22"/>
      <c r="BE51" s="22"/>
      <c r="BF51" s="22"/>
      <c r="BG51" s="22">
        <f t="shared" si="26"/>
        <v>0</v>
      </c>
    </row>
    <row r="52" spans="1:62" x14ac:dyDescent="0.25">
      <c r="A52" s="25" t="s">
        <v>145</v>
      </c>
      <c r="B52" t="s">
        <v>146</v>
      </c>
      <c r="C52" s="22">
        <v>24500000</v>
      </c>
      <c r="D52" s="22">
        <f t="shared" si="22"/>
        <v>0</v>
      </c>
      <c r="E52" s="22">
        <f t="shared" si="27"/>
        <v>0</v>
      </c>
      <c r="F52" s="22">
        <f t="shared" si="16"/>
        <v>24500000</v>
      </c>
      <c r="G52" s="22"/>
      <c r="H52" s="22">
        <v>0</v>
      </c>
      <c r="I52" s="2">
        <v>192000</v>
      </c>
      <c r="J52" s="22">
        <v>5077800</v>
      </c>
      <c r="K52" s="22">
        <f t="shared" si="23"/>
        <v>5269800</v>
      </c>
      <c r="L52" s="22">
        <f t="shared" si="17"/>
        <v>5269800</v>
      </c>
      <c r="M52" s="22">
        <v>14293200</v>
      </c>
      <c r="N52" s="22">
        <f t="shared" si="18"/>
        <v>-9023400</v>
      </c>
      <c r="O52" s="24">
        <f t="shared" si="19"/>
        <v>19230200</v>
      </c>
      <c r="P52" s="24">
        <f t="shared" si="20"/>
        <v>10206800</v>
      </c>
      <c r="Q52" s="24">
        <f t="shared" si="21"/>
        <v>10206800</v>
      </c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>
        <f t="shared" si="24"/>
        <v>0</v>
      </c>
      <c r="AT52" s="22"/>
      <c r="AU52" s="22"/>
      <c r="AV52" s="22"/>
      <c r="AW52" s="22"/>
      <c r="AX52" s="22"/>
      <c r="AY52" s="22">
        <f t="shared" si="25"/>
        <v>0</v>
      </c>
      <c r="AZ52" s="22"/>
      <c r="BB52" s="22"/>
      <c r="BC52" s="22"/>
      <c r="BD52" s="22"/>
      <c r="BE52" s="22"/>
      <c r="BF52" s="22"/>
      <c r="BG52" s="22">
        <f t="shared" si="26"/>
        <v>0</v>
      </c>
    </row>
    <row r="53" spans="1:62" x14ac:dyDescent="0.25">
      <c r="A53" s="25" t="s">
        <v>147</v>
      </c>
      <c r="B53" s="39" t="s">
        <v>148</v>
      </c>
      <c r="C53" s="22"/>
      <c r="D53" s="22">
        <f t="shared" si="22"/>
        <v>0</v>
      </c>
      <c r="E53" s="22">
        <f t="shared" si="27"/>
        <v>0</v>
      </c>
      <c r="F53" s="22">
        <f t="shared" si="16"/>
        <v>0</v>
      </c>
      <c r="G53" s="22"/>
      <c r="H53" s="22">
        <v>0</v>
      </c>
      <c r="I53" s="2">
        <v>0</v>
      </c>
      <c r="J53" s="22">
        <v>0</v>
      </c>
      <c r="K53" s="22">
        <f t="shared" si="23"/>
        <v>0</v>
      </c>
      <c r="L53" s="22">
        <f t="shared" si="17"/>
        <v>0</v>
      </c>
      <c r="M53" s="22">
        <v>0</v>
      </c>
      <c r="N53" s="22">
        <f t="shared" si="18"/>
        <v>0</v>
      </c>
      <c r="O53" s="24">
        <f t="shared" si="19"/>
        <v>0</v>
      </c>
      <c r="P53" s="24">
        <f t="shared" si="20"/>
        <v>0</v>
      </c>
      <c r="Q53" s="24">
        <f t="shared" si="21"/>
        <v>0</v>
      </c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>
        <f>SUM(R53:AR53)</f>
        <v>0</v>
      </c>
      <c r="AT53" s="22"/>
      <c r="AU53" s="22"/>
      <c r="AV53" s="22"/>
      <c r="AW53" s="22"/>
      <c r="AX53" s="22"/>
      <c r="AY53" s="22">
        <f t="shared" si="25"/>
        <v>0</v>
      </c>
      <c r="AZ53" s="22"/>
      <c r="BB53" s="22"/>
      <c r="BC53" s="22"/>
      <c r="BD53" s="22"/>
      <c r="BE53" s="22"/>
      <c r="BF53" s="22"/>
      <c r="BG53" s="22">
        <f t="shared" si="26"/>
        <v>0</v>
      </c>
    </row>
    <row r="54" spans="1:62" x14ac:dyDescent="0.25">
      <c r="A54" s="25" t="s">
        <v>149</v>
      </c>
      <c r="B54" t="s">
        <v>150</v>
      </c>
      <c r="C54" s="22"/>
      <c r="D54" s="22">
        <f t="shared" si="22"/>
        <v>0</v>
      </c>
      <c r="E54" s="22">
        <f t="shared" si="27"/>
        <v>0</v>
      </c>
      <c r="F54" s="22">
        <f t="shared" si="16"/>
        <v>0</v>
      </c>
      <c r="G54" s="22"/>
      <c r="H54" s="22">
        <v>0</v>
      </c>
      <c r="I54" s="2">
        <v>0</v>
      </c>
      <c r="J54" s="22">
        <v>0</v>
      </c>
      <c r="K54" s="22">
        <f t="shared" si="23"/>
        <v>0</v>
      </c>
      <c r="L54" s="22">
        <f t="shared" si="17"/>
        <v>0</v>
      </c>
      <c r="M54" s="22">
        <v>0</v>
      </c>
      <c r="N54" s="22">
        <f t="shared" si="18"/>
        <v>0</v>
      </c>
      <c r="O54" s="24">
        <f t="shared" si="19"/>
        <v>0</v>
      </c>
      <c r="P54" s="24">
        <f t="shared" si="20"/>
        <v>0</v>
      </c>
      <c r="Q54" s="24">
        <f t="shared" si="21"/>
        <v>0</v>
      </c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>
        <f t="shared" si="24"/>
        <v>0</v>
      </c>
      <c r="AT54" s="22"/>
      <c r="AU54" s="22"/>
      <c r="AV54" s="22"/>
      <c r="AW54" s="22"/>
      <c r="AX54" s="22"/>
      <c r="AY54" s="22">
        <f t="shared" si="25"/>
        <v>0</v>
      </c>
      <c r="AZ54" s="22"/>
      <c r="BB54" s="22"/>
      <c r="BC54" s="22"/>
      <c r="BD54" s="22"/>
      <c r="BE54" s="22"/>
      <c r="BF54" s="22"/>
      <c r="BG54" s="22">
        <f t="shared" si="26"/>
        <v>0</v>
      </c>
    </row>
    <row r="55" spans="1:62" x14ac:dyDescent="0.25">
      <c r="A55" s="25" t="s">
        <v>151</v>
      </c>
      <c r="B55" t="s">
        <v>152</v>
      </c>
      <c r="C55" s="22">
        <v>7150000</v>
      </c>
      <c r="D55" s="22">
        <f t="shared" si="22"/>
        <v>0</v>
      </c>
      <c r="E55" s="22">
        <f t="shared" si="27"/>
        <v>0</v>
      </c>
      <c r="F55" s="22">
        <f t="shared" si="16"/>
        <v>7150000</v>
      </c>
      <c r="G55" s="22"/>
      <c r="H55" s="22">
        <v>0</v>
      </c>
      <c r="I55" s="2">
        <v>0</v>
      </c>
      <c r="J55" s="22">
        <v>4143572</v>
      </c>
      <c r="K55" s="22">
        <f t="shared" si="23"/>
        <v>4143572</v>
      </c>
      <c r="L55" s="22">
        <f t="shared" si="17"/>
        <v>4143572</v>
      </c>
      <c r="M55" s="22">
        <v>6143572</v>
      </c>
      <c r="N55" s="22">
        <f t="shared" si="18"/>
        <v>-2000000</v>
      </c>
      <c r="O55" s="24">
        <f t="shared" si="19"/>
        <v>3006428</v>
      </c>
      <c r="P55" s="24">
        <f t="shared" si="20"/>
        <v>1006428</v>
      </c>
      <c r="Q55" s="24">
        <f t="shared" si="21"/>
        <v>1006428</v>
      </c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>
        <f t="shared" si="24"/>
        <v>0</v>
      </c>
      <c r="AT55" s="22"/>
      <c r="AU55" s="22"/>
      <c r="AV55" s="22"/>
      <c r="AW55" s="22"/>
      <c r="AX55" s="22"/>
      <c r="AY55" s="22">
        <f t="shared" si="25"/>
        <v>0</v>
      </c>
      <c r="AZ55" s="22"/>
      <c r="BB55" s="22"/>
      <c r="BC55" s="22"/>
      <c r="BD55" s="22"/>
      <c r="BE55" s="22"/>
      <c r="BF55" s="22"/>
      <c r="BG55" s="22">
        <f t="shared" si="26"/>
        <v>0</v>
      </c>
    </row>
    <row r="56" spans="1:62" x14ac:dyDescent="0.25">
      <c r="A56" s="25" t="s">
        <v>153</v>
      </c>
      <c r="B56" t="s">
        <v>154</v>
      </c>
      <c r="C56" s="22">
        <v>1050000</v>
      </c>
      <c r="D56" s="22">
        <f t="shared" si="22"/>
        <v>0</v>
      </c>
      <c r="E56" s="22">
        <f t="shared" si="27"/>
        <v>0</v>
      </c>
      <c r="F56" s="22">
        <f t="shared" si="16"/>
        <v>1050000</v>
      </c>
      <c r="G56" s="22"/>
      <c r="H56" s="22">
        <v>0</v>
      </c>
      <c r="I56" s="2">
        <v>0</v>
      </c>
      <c r="J56" s="22">
        <v>0</v>
      </c>
      <c r="K56" s="22">
        <f t="shared" si="23"/>
        <v>0</v>
      </c>
      <c r="L56" s="22">
        <f t="shared" si="17"/>
        <v>0</v>
      </c>
      <c r="M56" s="22">
        <v>0</v>
      </c>
      <c r="N56" s="22">
        <f t="shared" si="18"/>
        <v>0</v>
      </c>
      <c r="O56" s="24">
        <f t="shared" si="19"/>
        <v>1050000</v>
      </c>
      <c r="P56" s="24">
        <f t="shared" si="20"/>
        <v>1050000</v>
      </c>
      <c r="Q56" s="24">
        <f t="shared" si="21"/>
        <v>1050000</v>
      </c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>
        <f t="shared" si="24"/>
        <v>0</v>
      </c>
      <c r="AT56" s="22"/>
      <c r="AU56" s="22"/>
      <c r="AV56" s="22"/>
      <c r="AW56" s="22"/>
      <c r="AX56" s="22"/>
      <c r="AY56" s="22">
        <f t="shared" si="25"/>
        <v>0</v>
      </c>
      <c r="AZ56" s="22"/>
      <c r="BB56" s="22"/>
      <c r="BC56" s="22"/>
      <c r="BD56" s="22"/>
      <c r="BE56" s="22"/>
      <c r="BF56" s="22"/>
      <c r="BG56" s="22">
        <f t="shared" si="26"/>
        <v>0</v>
      </c>
    </row>
    <row r="57" spans="1:62" ht="14.25" customHeight="1" x14ac:dyDescent="0.25">
      <c r="A57" s="25" t="s">
        <v>155</v>
      </c>
      <c r="B57" t="s">
        <v>156</v>
      </c>
      <c r="C57" s="22">
        <v>0</v>
      </c>
      <c r="D57" s="22">
        <f t="shared" si="22"/>
        <v>0</v>
      </c>
      <c r="E57" s="22">
        <f>+AS57+AY59</f>
        <v>0</v>
      </c>
      <c r="F57" s="22">
        <f t="shared" si="16"/>
        <v>0</v>
      </c>
      <c r="G57" s="22"/>
      <c r="H57" s="22">
        <v>0</v>
      </c>
      <c r="I57" s="2">
        <v>0</v>
      </c>
      <c r="J57" s="22">
        <v>0</v>
      </c>
      <c r="K57" s="22">
        <f t="shared" si="23"/>
        <v>0</v>
      </c>
      <c r="L57" s="22">
        <f t="shared" si="17"/>
        <v>0</v>
      </c>
      <c r="M57" s="22">
        <v>0</v>
      </c>
      <c r="N57" s="22">
        <f t="shared" si="18"/>
        <v>0</v>
      </c>
      <c r="O57" s="24">
        <f t="shared" si="19"/>
        <v>0</v>
      </c>
      <c r="P57" s="24">
        <f t="shared" si="20"/>
        <v>0</v>
      </c>
      <c r="Q57" s="24">
        <f t="shared" si="21"/>
        <v>0</v>
      </c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>
        <f t="shared" si="24"/>
        <v>0</v>
      </c>
      <c r="AT57" s="22"/>
      <c r="AU57" s="22"/>
      <c r="AV57" s="22"/>
      <c r="AW57" s="22"/>
      <c r="AX57" s="22"/>
      <c r="AY57" s="22">
        <f t="shared" si="25"/>
        <v>0</v>
      </c>
      <c r="AZ57" s="22"/>
      <c r="BB57" s="22"/>
      <c r="BC57" s="22"/>
      <c r="BD57" s="22"/>
      <c r="BE57" s="22"/>
      <c r="BF57" s="22"/>
      <c r="BG57" s="22">
        <f t="shared" si="26"/>
        <v>0</v>
      </c>
    </row>
    <row r="58" spans="1:62" ht="14.25" customHeight="1" x14ac:dyDescent="0.25">
      <c r="A58" s="25" t="s">
        <v>157</v>
      </c>
      <c r="B58" s="41" t="s">
        <v>158</v>
      </c>
      <c r="C58" s="22">
        <v>50000</v>
      </c>
      <c r="D58" s="22">
        <f t="shared" si="22"/>
        <v>0</v>
      </c>
      <c r="E58" s="22">
        <f>+AS58+AY60</f>
        <v>0</v>
      </c>
      <c r="F58" s="22">
        <f t="shared" si="16"/>
        <v>50000</v>
      </c>
      <c r="G58" s="22"/>
      <c r="H58" s="22">
        <v>0</v>
      </c>
      <c r="I58" s="2">
        <v>0</v>
      </c>
      <c r="J58" s="22">
        <v>0</v>
      </c>
      <c r="K58" s="22">
        <f t="shared" si="23"/>
        <v>0</v>
      </c>
      <c r="L58" s="22">
        <f t="shared" si="17"/>
        <v>0</v>
      </c>
      <c r="M58" s="22">
        <v>50000</v>
      </c>
      <c r="N58" s="22">
        <f t="shared" si="18"/>
        <v>-50000</v>
      </c>
      <c r="O58" s="24">
        <f t="shared" si="19"/>
        <v>50000</v>
      </c>
      <c r="P58" s="24">
        <f t="shared" si="20"/>
        <v>0</v>
      </c>
      <c r="Q58" s="24">
        <f t="shared" si="21"/>
        <v>0</v>
      </c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>
        <f t="shared" si="24"/>
        <v>0</v>
      </c>
      <c r="AT58" s="22"/>
      <c r="AU58" s="22"/>
      <c r="AV58" s="22"/>
      <c r="AW58" s="22"/>
      <c r="AX58" s="22"/>
      <c r="AY58" s="22"/>
      <c r="AZ58" s="22"/>
      <c r="BB58" s="22"/>
      <c r="BC58" s="22"/>
      <c r="BD58" s="22"/>
      <c r="BE58" s="22"/>
      <c r="BF58" s="22"/>
      <c r="BG58" s="22"/>
    </row>
    <row r="59" spans="1:62" x14ac:dyDescent="0.25">
      <c r="A59" s="25" t="s">
        <v>159</v>
      </c>
      <c r="B59" t="s">
        <v>160</v>
      </c>
      <c r="C59" s="22">
        <v>10500000</v>
      </c>
      <c r="D59" s="22">
        <f t="shared" si="22"/>
        <v>0</v>
      </c>
      <c r="E59" s="22">
        <f t="shared" si="27"/>
        <v>0</v>
      </c>
      <c r="F59" s="22">
        <f t="shared" si="16"/>
        <v>10500000</v>
      </c>
      <c r="G59" s="22"/>
      <c r="H59" s="22">
        <v>0</v>
      </c>
      <c r="I59" s="2">
        <v>0</v>
      </c>
      <c r="J59" s="22">
        <v>1544156.3</v>
      </c>
      <c r="K59" s="22">
        <f t="shared" si="23"/>
        <v>1544156.3</v>
      </c>
      <c r="L59" s="22">
        <f t="shared" si="17"/>
        <v>1544156.3</v>
      </c>
      <c r="M59" s="22">
        <v>5819683.8799999999</v>
      </c>
      <c r="N59" s="22">
        <f t="shared" si="18"/>
        <v>-4275527.58</v>
      </c>
      <c r="O59" s="24">
        <f t="shared" si="19"/>
        <v>8955843.6999999993</v>
      </c>
      <c r="P59" s="24">
        <f t="shared" si="20"/>
        <v>4680316.12</v>
      </c>
      <c r="Q59" s="24">
        <f t="shared" si="21"/>
        <v>4680316.1199999992</v>
      </c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>
        <f t="shared" si="24"/>
        <v>0</v>
      </c>
      <c r="AT59" s="22"/>
      <c r="AU59" s="22"/>
      <c r="AV59" s="22"/>
      <c r="AW59" s="22"/>
      <c r="AX59" s="22"/>
      <c r="AY59" s="22">
        <f t="shared" si="25"/>
        <v>0</v>
      </c>
      <c r="AZ59" s="22"/>
      <c r="BB59" s="22"/>
      <c r="BC59" s="22"/>
      <c r="BD59" s="22"/>
      <c r="BE59" s="22"/>
      <c r="BF59" s="22"/>
      <c r="BG59" s="22">
        <f t="shared" si="26"/>
        <v>0</v>
      </c>
    </row>
    <row r="60" spans="1:62" x14ac:dyDescent="0.25">
      <c r="A60" s="25" t="s">
        <v>161</v>
      </c>
      <c r="B60" t="s">
        <v>162</v>
      </c>
      <c r="C60" s="22">
        <v>0</v>
      </c>
      <c r="D60" s="22">
        <f t="shared" si="22"/>
        <v>0</v>
      </c>
      <c r="E60" s="22">
        <f t="shared" si="27"/>
        <v>0</v>
      </c>
      <c r="F60" s="22">
        <f t="shared" si="16"/>
        <v>0</v>
      </c>
      <c r="G60" s="22"/>
      <c r="H60" s="22">
        <v>0</v>
      </c>
      <c r="I60" s="2">
        <v>0</v>
      </c>
      <c r="J60" s="22">
        <v>0</v>
      </c>
      <c r="K60" s="22">
        <f t="shared" si="23"/>
        <v>0</v>
      </c>
      <c r="L60" s="22">
        <f t="shared" si="17"/>
        <v>0</v>
      </c>
      <c r="M60" s="22">
        <v>0</v>
      </c>
      <c r="N60" s="22">
        <f t="shared" si="18"/>
        <v>0</v>
      </c>
      <c r="O60" s="24">
        <f t="shared" si="19"/>
        <v>0</v>
      </c>
      <c r="P60" s="24">
        <f t="shared" si="20"/>
        <v>0</v>
      </c>
      <c r="Q60" s="24">
        <f t="shared" si="21"/>
        <v>0</v>
      </c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>
        <f t="shared" si="24"/>
        <v>0</v>
      </c>
      <c r="AT60" s="22"/>
      <c r="AU60" s="22"/>
      <c r="AV60" s="22"/>
      <c r="AW60" s="22"/>
      <c r="AX60" s="22"/>
      <c r="AY60" s="22">
        <f t="shared" si="25"/>
        <v>0</v>
      </c>
      <c r="AZ60" s="22"/>
      <c r="BB60" s="22"/>
      <c r="BC60" s="22"/>
      <c r="BD60" s="22"/>
      <c r="BE60" s="22"/>
      <c r="BF60" s="22"/>
      <c r="BG60" s="22">
        <f t="shared" si="26"/>
        <v>0</v>
      </c>
    </row>
    <row r="61" spans="1:62" x14ac:dyDescent="0.25">
      <c r="A61" s="25" t="s">
        <v>163</v>
      </c>
      <c r="B61" t="s">
        <v>164</v>
      </c>
      <c r="C61" s="22">
        <v>3000000</v>
      </c>
      <c r="D61" s="22">
        <f t="shared" si="22"/>
        <v>0</v>
      </c>
      <c r="E61" s="22">
        <f t="shared" si="27"/>
        <v>0</v>
      </c>
      <c r="F61" s="22">
        <f t="shared" si="16"/>
        <v>3000000</v>
      </c>
      <c r="G61" s="22"/>
      <c r="H61" s="22">
        <v>0</v>
      </c>
      <c r="I61" s="2">
        <v>0</v>
      </c>
      <c r="J61" s="22">
        <v>0</v>
      </c>
      <c r="K61" s="22">
        <f t="shared" si="23"/>
        <v>0</v>
      </c>
      <c r="L61" s="22">
        <f t="shared" si="17"/>
        <v>0</v>
      </c>
      <c r="M61" s="22">
        <v>3000000</v>
      </c>
      <c r="N61" s="22">
        <f t="shared" si="18"/>
        <v>-3000000</v>
      </c>
      <c r="O61" s="24">
        <f t="shared" si="19"/>
        <v>3000000</v>
      </c>
      <c r="P61" s="24">
        <f t="shared" si="20"/>
        <v>0</v>
      </c>
      <c r="Q61" s="24">
        <f t="shared" si="21"/>
        <v>0</v>
      </c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>
        <f t="shared" si="24"/>
        <v>0</v>
      </c>
      <c r="AT61" s="22"/>
      <c r="AU61" s="22"/>
      <c r="AV61" s="22"/>
      <c r="AW61" s="22"/>
      <c r="AX61" s="22"/>
      <c r="AY61" s="22">
        <f t="shared" si="25"/>
        <v>0</v>
      </c>
      <c r="AZ61" s="22"/>
      <c r="BB61" s="22"/>
      <c r="BC61" s="22"/>
      <c r="BD61" s="22"/>
      <c r="BE61" s="22"/>
      <c r="BF61" s="22"/>
      <c r="BG61" s="22">
        <f t="shared" si="26"/>
        <v>0</v>
      </c>
    </row>
    <row r="62" spans="1:62" x14ac:dyDescent="0.25">
      <c r="A62" s="25" t="s">
        <v>165</v>
      </c>
      <c r="B62" t="s">
        <v>166</v>
      </c>
      <c r="C62" s="22">
        <v>0</v>
      </c>
      <c r="D62" s="22">
        <f t="shared" si="22"/>
        <v>0</v>
      </c>
      <c r="E62" s="22">
        <f t="shared" si="27"/>
        <v>0</v>
      </c>
      <c r="F62" s="22">
        <f t="shared" si="16"/>
        <v>0</v>
      </c>
      <c r="G62" s="22"/>
      <c r="H62" s="22">
        <v>0</v>
      </c>
      <c r="I62" s="2">
        <v>0</v>
      </c>
      <c r="J62" s="22">
        <v>0</v>
      </c>
      <c r="K62" s="22">
        <f t="shared" si="23"/>
        <v>0</v>
      </c>
      <c r="L62" s="22">
        <f t="shared" si="17"/>
        <v>0</v>
      </c>
      <c r="M62" s="22">
        <v>0</v>
      </c>
      <c r="N62" s="22">
        <f t="shared" si="18"/>
        <v>0</v>
      </c>
      <c r="O62" s="24">
        <f t="shared" si="19"/>
        <v>0</v>
      </c>
      <c r="P62" s="24">
        <f t="shared" si="20"/>
        <v>0</v>
      </c>
      <c r="Q62" s="24">
        <f t="shared" si="21"/>
        <v>0</v>
      </c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>
        <f t="shared" si="24"/>
        <v>0</v>
      </c>
      <c r="AT62" s="22"/>
      <c r="AU62" s="22"/>
      <c r="AV62" s="22"/>
      <c r="AW62" s="22"/>
      <c r="AX62" s="22"/>
      <c r="AY62" s="22">
        <f t="shared" si="25"/>
        <v>0</v>
      </c>
      <c r="AZ62" s="22"/>
      <c r="BB62" s="22"/>
      <c r="BC62" s="22"/>
      <c r="BD62" s="22"/>
      <c r="BE62" s="22"/>
      <c r="BF62" s="22"/>
      <c r="BG62" s="22">
        <f t="shared" si="26"/>
        <v>0</v>
      </c>
    </row>
    <row r="63" spans="1:62" s="1" customFormat="1" x14ac:dyDescent="0.25">
      <c r="A63" s="25" t="s">
        <v>167</v>
      </c>
      <c r="B63" t="s">
        <v>168</v>
      </c>
      <c r="C63" s="22">
        <v>1700000</v>
      </c>
      <c r="D63" s="22">
        <f t="shared" si="22"/>
        <v>0</v>
      </c>
      <c r="E63" s="22">
        <f t="shared" si="27"/>
        <v>0</v>
      </c>
      <c r="F63" s="22">
        <f t="shared" si="16"/>
        <v>1700000</v>
      </c>
      <c r="G63" s="22"/>
      <c r="H63" s="22">
        <v>0</v>
      </c>
      <c r="I63" s="2">
        <v>0</v>
      </c>
      <c r="J63" s="22">
        <v>0</v>
      </c>
      <c r="K63" s="22">
        <f t="shared" si="23"/>
        <v>0</v>
      </c>
      <c r="L63" s="22">
        <f>+K63+G63</f>
        <v>0</v>
      </c>
      <c r="M63" s="22">
        <v>1400000</v>
      </c>
      <c r="N63" s="22">
        <f t="shared" si="18"/>
        <v>-1400000</v>
      </c>
      <c r="O63" s="24">
        <f t="shared" si="19"/>
        <v>1700000</v>
      </c>
      <c r="P63" s="24">
        <f t="shared" si="20"/>
        <v>300000</v>
      </c>
      <c r="Q63" s="24">
        <f t="shared" si="21"/>
        <v>300000</v>
      </c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>
        <f t="shared" si="24"/>
        <v>0</v>
      </c>
      <c r="AT63" s="22"/>
      <c r="AU63" s="22"/>
      <c r="AV63" s="22"/>
      <c r="AW63" s="22"/>
      <c r="AX63" s="22"/>
      <c r="AY63" s="22">
        <f t="shared" si="25"/>
        <v>0</v>
      </c>
      <c r="AZ63" s="22"/>
      <c r="BA63" s="22"/>
      <c r="BB63" s="22"/>
      <c r="BC63" s="22"/>
      <c r="BD63" s="22"/>
      <c r="BE63" s="22"/>
      <c r="BF63" s="22"/>
      <c r="BG63" s="22">
        <f t="shared" si="26"/>
        <v>0</v>
      </c>
      <c r="BH63"/>
      <c r="BI63"/>
      <c r="BJ63"/>
    </row>
    <row r="64" spans="1:62" ht="13.5" customHeight="1" x14ac:dyDescent="0.25">
      <c r="A64" s="25" t="s">
        <v>169</v>
      </c>
      <c r="B64" t="s">
        <v>170</v>
      </c>
      <c r="C64" s="22">
        <v>500000</v>
      </c>
      <c r="D64" s="22">
        <f t="shared" si="22"/>
        <v>0</v>
      </c>
      <c r="E64" s="22">
        <f>+AS64+AY65</f>
        <v>0</v>
      </c>
      <c r="F64" s="22">
        <f t="shared" si="16"/>
        <v>500000</v>
      </c>
      <c r="G64" s="22"/>
      <c r="H64" s="22">
        <v>0</v>
      </c>
      <c r="I64" s="2">
        <v>0</v>
      </c>
      <c r="J64" s="22">
        <v>0</v>
      </c>
      <c r="K64" s="22">
        <f t="shared" si="23"/>
        <v>0</v>
      </c>
      <c r="L64" s="22">
        <f t="shared" si="17"/>
        <v>0</v>
      </c>
      <c r="M64" s="22">
        <v>0</v>
      </c>
      <c r="N64" s="22">
        <f t="shared" si="18"/>
        <v>0</v>
      </c>
      <c r="O64" s="24">
        <f t="shared" si="19"/>
        <v>500000</v>
      </c>
      <c r="P64" s="24">
        <f t="shared" si="20"/>
        <v>500000</v>
      </c>
      <c r="Q64" s="24">
        <f t="shared" si="21"/>
        <v>500000</v>
      </c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>
        <f t="shared" si="24"/>
        <v>0</v>
      </c>
      <c r="AT64" s="22"/>
      <c r="AU64" s="22"/>
      <c r="AV64" s="22"/>
      <c r="AW64" s="22"/>
      <c r="AX64" s="22"/>
      <c r="AY64" s="22">
        <f t="shared" si="25"/>
        <v>0</v>
      </c>
      <c r="AZ64" s="22"/>
      <c r="BB64" s="22"/>
      <c r="BC64" s="22"/>
      <c r="BD64" s="22"/>
      <c r="BE64" s="22"/>
      <c r="BF64" s="22"/>
      <c r="BG64" s="22">
        <f t="shared" si="26"/>
        <v>0</v>
      </c>
    </row>
    <row r="65" spans="1:59" x14ac:dyDescent="0.25">
      <c r="A65" s="25" t="s">
        <v>171</v>
      </c>
      <c r="B65" s="39" t="s">
        <v>172</v>
      </c>
      <c r="C65" s="22">
        <v>500000</v>
      </c>
      <c r="D65" s="22">
        <f>+BG65</f>
        <v>0</v>
      </c>
      <c r="E65" s="22">
        <f>+AS65+AY68</f>
        <v>0</v>
      </c>
      <c r="F65" s="22">
        <f>+C65+D65+E65</f>
        <v>500000</v>
      </c>
      <c r="G65" s="22"/>
      <c r="H65" s="22">
        <v>163850</v>
      </c>
      <c r="I65" s="2">
        <v>56500</v>
      </c>
      <c r="J65" s="22">
        <v>0</v>
      </c>
      <c r="K65" s="22">
        <f>SUM(H65:J65)</f>
        <v>220350</v>
      </c>
      <c r="L65" s="22">
        <f>+K65+G65</f>
        <v>220350</v>
      </c>
      <c r="M65" s="22">
        <v>220350</v>
      </c>
      <c r="N65" s="22">
        <f>IF(M65&gt;0,(L65-M65),0)</f>
        <v>0</v>
      </c>
      <c r="O65" s="24">
        <f>F65-L65</f>
        <v>279650</v>
      </c>
      <c r="P65" s="24">
        <f>F65-M65</f>
        <v>279650</v>
      </c>
      <c r="Q65" s="24">
        <f>IF(N65&gt;0,(F65-L65-N65),(F65-L65+N65))</f>
        <v>279650</v>
      </c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>
        <f>SUM(R65:AR65)</f>
        <v>0</v>
      </c>
      <c r="AT65" s="22"/>
      <c r="AU65" s="22"/>
      <c r="AV65" s="22"/>
      <c r="AW65" s="22"/>
      <c r="AX65" s="22"/>
      <c r="AY65" s="22">
        <f>+AT65+AU65+AV65+AW65+AX65</f>
        <v>0</v>
      </c>
      <c r="AZ65" s="22"/>
      <c r="BB65" s="22"/>
      <c r="BC65" s="22"/>
      <c r="BD65" s="22"/>
      <c r="BE65" s="22"/>
      <c r="BF65" s="22"/>
      <c r="BG65" s="22">
        <f>SUM(AZ65:BF65)</f>
        <v>0</v>
      </c>
    </row>
    <row r="66" spans="1:59" ht="13.5" customHeight="1" x14ac:dyDescent="0.25">
      <c r="A66" s="25" t="s">
        <v>173</v>
      </c>
      <c r="B66" s="39" t="s">
        <v>174</v>
      </c>
      <c r="C66" s="22"/>
      <c r="D66" s="22">
        <f t="shared" si="22"/>
        <v>0</v>
      </c>
      <c r="E66" s="22">
        <f>+AS66+AY69</f>
        <v>0</v>
      </c>
      <c r="F66" s="22">
        <f t="shared" si="16"/>
        <v>0</v>
      </c>
      <c r="G66" s="22"/>
      <c r="H66" s="22">
        <v>0</v>
      </c>
      <c r="I66" s="2">
        <v>0</v>
      </c>
      <c r="J66" s="22">
        <v>0</v>
      </c>
      <c r="K66" s="22">
        <f t="shared" si="23"/>
        <v>0</v>
      </c>
      <c r="L66" s="22">
        <f t="shared" si="17"/>
        <v>0</v>
      </c>
      <c r="M66" s="22">
        <v>0</v>
      </c>
      <c r="N66" s="22">
        <f t="shared" si="18"/>
        <v>0</v>
      </c>
      <c r="O66" s="24">
        <f t="shared" si="19"/>
        <v>0</v>
      </c>
      <c r="P66" s="24">
        <f t="shared" si="20"/>
        <v>0</v>
      </c>
      <c r="Q66" s="24">
        <f t="shared" si="21"/>
        <v>0</v>
      </c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>
        <f t="shared" si="24"/>
        <v>0</v>
      </c>
      <c r="AT66" s="22"/>
      <c r="AU66" s="22"/>
      <c r="AV66" s="22"/>
      <c r="AW66" s="22"/>
      <c r="AX66" s="22"/>
      <c r="AY66" s="22"/>
      <c r="AZ66" s="22"/>
      <c r="BB66" s="22"/>
      <c r="BC66" s="22"/>
      <c r="BD66" s="22"/>
      <c r="BE66" s="22"/>
      <c r="BF66" s="22"/>
      <c r="BG66" s="22">
        <f t="shared" si="26"/>
        <v>0</v>
      </c>
    </row>
    <row r="67" spans="1:59" x14ac:dyDescent="0.25">
      <c r="A67" s="25" t="s">
        <v>175</v>
      </c>
      <c r="B67" s="79" t="s">
        <v>176</v>
      </c>
      <c r="C67" s="22">
        <v>200000</v>
      </c>
      <c r="D67" s="22">
        <f t="shared" si="22"/>
        <v>0</v>
      </c>
      <c r="E67" s="22">
        <f>+AS67+AY70</f>
        <v>0</v>
      </c>
      <c r="F67" s="22">
        <f t="shared" si="16"/>
        <v>200000</v>
      </c>
      <c r="G67" s="22"/>
      <c r="H67" s="22">
        <v>0</v>
      </c>
      <c r="I67" s="2">
        <v>0</v>
      </c>
      <c r="J67" s="22">
        <v>0</v>
      </c>
      <c r="K67" s="22">
        <f t="shared" si="23"/>
        <v>0</v>
      </c>
      <c r="L67" s="22">
        <f t="shared" si="17"/>
        <v>0</v>
      </c>
      <c r="M67" s="22">
        <v>0</v>
      </c>
      <c r="N67" s="22">
        <f t="shared" si="18"/>
        <v>0</v>
      </c>
      <c r="O67" s="24">
        <f t="shared" si="19"/>
        <v>200000</v>
      </c>
      <c r="P67" s="24">
        <f t="shared" si="20"/>
        <v>200000</v>
      </c>
      <c r="Q67" s="24">
        <f t="shared" si="21"/>
        <v>200000</v>
      </c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2"/>
      <c r="AS67" s="22">
        <f t="shared" si="24"/>
        <v>0</v>
      </c>
      <c r="AT67" s="22"/>
      <c r="AU67" s="22"/>
      <c r="AV67" s="22"/>
      <c r="AW67" s="22"/>
      <c r="AX67" s="22"/>
      <c r="AY67" s="22"/>
      <c r="AZ67" s="22"/>
      <c r="BB67" s="22"/>
      <c r="BC67" s="22"/>
      <c r="BD67" s="22"/>
      <c r="BE67" s="22"/>
      <c r="BF67" s="22"/>
      <c r="BG67" s="22"/>
    </row>
    <row r="68" spans="1:59" ht="13.5" customHeight="1" x14ac:dyDescent="0.25">
      <c r="A68" s="25" t="s">
        <v>177</v>
      </c>
      <c r="B68" s="39" t="s">
        <v>178</v>
      </c>
      <c r="C68" s="22"/>
      <c r="D68" s="22">
        <f t="shared" si="22"/>
        <v>0</v>
      </c>
      <c r="E68" s="22">
        <f t="shared" si="27"/>
        <v>0</v>
      </c>
      <c r="F68" s="22">
        <f t="shared" si="16"/>
        <v>0</v>
      </c>
      <c r="G68" s="22"/>
      <c r="H68" s="22">
        <v>0</v>
      </c>
      <c r="I68" s="2">
        <v>0</v>
      </c>
      <c r="J68" s="22">
        <v>0</v>
      </c>
      <c r="K68" s="22">
        <f t="shared" si="23"/>
        <v>0</v>
      </c>
      <c r="L68" s="22">
        <f t="shared" si="17"/>
        <v>0</v>
      </c>
      <c r="M68" s="22">
        <v>0</v>
      </c>
      <c r="N68" s="22">
        <f t="shared" si="18"/>
        <v>0</v>
      </c>
      <c r="O68" s="24">
        <f t="shared" si="19"/>
        <v>0</v>
      </c>
      <c r="P68" s="24">
        <f t="shared" si="20"/>
        <v>0</v>
      </c>
      <c r="Q68" s="24">
        <f t="shared" si="21"/>
        <v>0</v>
      </c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>
        <f t="shared" si="24"/>
        <v>0</v>
      </c>
      <c r="AT68" s="22"/>
      <c r="AU68" s="22"/>
      <c r="AV68" s="22"/>
      <c r="AW68" s="22"/>
      <c r="AX68" s="22"/>
      <c r="AY68" s="22">
        <f t="shared" si="25"/>
        <v>0</v>
      </c>
      <c r="AZ68" s="22"/>
      <c r="BB68" s="22"/>
      <c r="BC68" s="22"/>
      <c r="BD68" s="22"/>
      <c r="BE68" s="22"/>
      <c r="BF68" s="22"/>
      <c r="BG68" s="22">
        <f t="shared" si="26"/>
        <v>0</v>
      </c>
    </row>
    <row r="69" spans="1:59" x14ac:dyDescent="0.25">
      <c r="A69" s="25" t="s">
        <v>179</v>
      </c>
      <c r="B69" t="s">
        <v>180</v>
      </c>
      <c r="C69" s="22">
        <v>390000</v>
      </c>
      <c r="D69" s="22">
        <f t="shared" si="22"/>
        <v>0</v>
      </c>
      <c r="E69" s="22">
        <f t="shared" si="27"/>
        <v>0</v>
      </c>
      <c r="F69" s="22">
        <f t="shared" si="16"/>
        <v>390000</v>
      </c>
      <c r="G69" s="22"/>
      <c r="H69" s="22">
        <v>0</v>
      </c>
      <c r="I69" s="2">
        <v>0</v>
      </c>
      <c r="J69" s="22">
        <v>0</v>
      </c>
      <c r="K69" s="22">
        <f t="shared" si="23"/>
        <v>0</v>
      </c>
      <c r="L69" s="22">
        <f t="shared" si="17"/>
        <v>0</v>
      </c>
      <c r="M69" s="22">
        <v>140000</v>
      </c>
      <c r="N69" s="22">
        <f t="shared" si="18"/>
        <v>-140000</v>
      </c>
      <c r="O69" s="24">
        <f t="shared" si="19"/>
        <v>390000</v>
      </c>
      <c r="P69" s="24">
        <f t="shared" si="20"/>
        <v>250000</v>
      </c>
      <c r="Q69" s="24">
        <f t="shared" si="21"/>
        <v>250000</v>
      </c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>
        <f t="shared" si="24"/>
        <v>0</v>
      </c>
      <c r="AT69" s="22"/>
      <c r="AU69" s="22"/>
      <c r="AV69" s="22"/>
      <c r="AW69" s="22"/>
      <c r="AX69" s="22"/>
      <c r="AY69" s="22">
        <f t="shared" si="25"/>
        <v>0</v>
      </c>
      <c r="AZ69" s="22"/>
      <c r="BB69" s="22"/>
      <c r="BC69" s="22"/>
      <c r="BD69" s="22"/>
      <c r="BE69" s="22"/>
      <c r="BF69" s="22"/>
      <c r="BG69" s="22">
        <f t="shared" si="26"/>
        <v>0</v>
      </c>
    </row>
    <row r="70" spans="1:59" x14ac:dyDescent="0.25">
      <c r="A70" s="25"/>
      <c r="C70" s="22"/>
      <c r="D70" s="22"/>
      <c r="E70" s="22"/>
      <c r="F70" s="22"/>
      <c r="G70" s="3"/>
      <c r="AT70" s="22"/>
      <c r="AU70" s="22"/>
      <c r="AV70" s="22"/>
      <c r="AW70" s="22"/>
      <c r="AX70" s="22"/>
      <c r="AY70" s="22">
        <f t="shared" si="25"/>
        <v>0</v>
      </c>
      <c r="AZ70" s="22"/>
      <c r="BB70" s="22"/>
      <c r="BC70" s="22"/>
      <c r="BD70" s="22"/>
      <c r="BE70" s="22"/>
      <c r="BF70" s="22"/>
      <c r="BG70" s="22"/>
    </row>
    <row r="71" spans="1:59" x14ac:dyDescent="0.25">
      <c r="A71" s="35" t="s">
        <v>181</v>
      </c>
      <c r="B71" s="38" t="s">
        <v>182</v>
      </c>
      <c r="C71" s="18">
        <f>SUM(C73:C92)</f>
        <v>6665863</v>
      </c>
      <c r="D71" s="18">
        <f>SUM(D73:D92)</f>
        <v>0</v>
      </c>
      <c r="E71" s="18">
        <f>SUM(E73:E92)</f>
        <v>0</v>
      </c>
      <c r="F71" s="18">
        <f>SUM(F73:F92)</f>
        <v>6665863</v>
      </c>
      <c r="G71" s="18">
        <f t="shared" ref="G71:BG71" si="28">SUM(G73:G92)</f>
        <v>0</v>
      </c>
      <c r="H71" s="18">
        <f t="shared" si="28"/>
        <v>120340</v>
      </c>
      <c r="I71" s="68">
        <f t="shared" si="28"/>
        <v>219891.89</v>
      </c>
      <c r="J71" s="18">
        <f t="shared" si="28"/>
        <v>232729.69</v>
      </c>
      <c r="K71" s="18">
        <f t="shared" si="28"/>
        <v>572961.58000000007</v>
      </c>
      <c r="L71" s="18">
        <f t="shared" si="28"/>
        <v>572961.58000000007</v>
      </c>
      <c r="M71" s="18">
        <f t="shared" si="28"/>
        <v>5075434.5</v>
      </c>
      <c r="N71" s="18">
        <f t="shared" si="28"/>
        <v>-4529872.92</v>
      </c>
      <c r="O71" s="18">
        <f t="shared" si="28"/>
        <v>6092901.4199999999</v>
      </c>
      <c r="P71" s="18">
        <f t="shared" si="28"/>
        <v>1590428.5</v>
      </c>
      <c r="Q71" s="18">
        <f>SUM(Q73:Q92)</f>
        <v>1526029.5</v>
      </c>
      <c r="R71" s="18">
        <f t="shared" si="28"/>
        <v>0</v>
      </c>
      <c r="S71" s="18">
        <f t="shared" si="28"/>
        <v>0</v>
      </c>
      <c r="T71" s="18">
        <f t="shared" si="28"/>
        <v>0</v>
      </c>
      <c r="U71" s="18">
        <f t="shared" si="28"/>
        <v>0</v>
      </c>
      <c r="V71" s="18">
        <f t="shared" si="28"/>
        <v>0</v>
      </c>
      <c r="W71" s="18">
        <f t="shared" si="28"/>
        <v>0</v>
      </c>
      <c r="X71" s="18">
        <f t="shared" si="28"/>
        <v>0</v>
      </c>
      <c r="Y71" s="18">
        <f>SUM(Y73:Y92)</f>
        <v>0</v>
      </c>
      <c r="Z71" s="18">
        <f t="shared" si="28"/>
        <v>0</v>
      </c>
      <c r="AA71" s="18">
        <f t="shared" si="28"/>
        <v>0</v>
      </c>
      <c r="AB71" s="18">
        <f t="shared" si="28"/>
        <v>0</v>
      </c>
      <c r="AC71" s="18">
        <f t="shared" si="28"/>
        <v>0</v>
      </c>
      <c r="AD71" s="18">
        <f t="shared" si="28"/>
        <v>0</v>
      </c>
      <c r="AE71" s="18">
        <f t="shared" si="28"/>
        <v>0</v>
      </c>
      <c r="AF71" s="68">
        <f t="shared" si="28"/>
        <v>0</v>
      </c>
      <c r="AG71" s="18">
        <f t="shared" si="28"/>
        <v>0</v>
      </c>
      <c r="AH71" s="18">
        <f t="shared" si="28"/>
        <v>0</v>
      </c>
      <c r="AI71" s="18">
        <f t="shared" si="28"/>
        <v>0</v>
      </c>
      <c r="AJ71" s="18">
        <f t="shared" si="28"/>
        <v>0</v>
      </c>
      <c r="AK71" s="18">
        <f t="shared" si="28"/>
        <v>0</v>
      </c>
      <c r="AL71" s="18">
        <f t="shared" si="28"/>
        <v>0</v>
      </c>
      <c r="AM71" s="18">
        <f t="shared" si="28"/>
        <v>0</v>
      </c>
      <c r="AN71" s="18">
        <f t="shared" si="28"/>
        <v>0</v>
      </c>
      <c r="AO71" s="18">
        <f t="shared" si="28"/>
        <v>0</v>
      </c>
      <c r="AP71" s="18">
        <f t="shared" si="28"/>
        <v>0</v>
      </c>
      <c r="AQ71" s="18">
        <f t="shared" si="28"/>
        <v>0</v>
      </c>
      <c r="AR71" s="18">
        <f t="shared" si="28"/>
        <v>0</v>
      </c>
      <c r="AS71" s="18">
        <f t="shared" si="28"/>
        <v>0</v>
      </c>
      <c r="AT71" s="18">
        <f t="shared" si="28"/>
        <v>0</v>
      </c>
      <c r="AU71" s="18">
        <f t="shared" si="28"/>
        <v>0</v>
      </c>
      <c r="AV71" s="18">
        <f t="shared" si="28"/>
        <v>0</v>
      </c>
      <c r="AW71" s="18">
        <f t="shared" si="28"/>
        <v>0</v>
      </c>
      <c r="AX71" s="18">
        <f t="shared" si="28"/>
        <v>0</v>
      </c>
      <c r="AY71" s="18">
        <f t="shared" si="28"/>
        <v>0</v>
      </c>
      <c r="AZ71" s="18">
        <f t="shared" si="28"/>
        <v>0</v>
      </c>
      <c r="BA71" s="18">
        <f t="shared" si="28"/>
        <v>0</v>
      </c>
      <c r="BB71" s="18">
        <f t="shared" si="28"/>
        <v>0</v>
      </c>
      <c r="BC71" s="18">
        <f t="shared" si="28"/>
        <v>0</v>
      </c>
      <c r="BD71" s="18">
        <f t="shared" si="28"/>
        <v>0</v>
      </c>
      <c r="BE71" s="18">
        <f t="shared" si="28"/>
        <v>0</v>
      </c>
      <c r="BF71" s="18">
        <f t="shared" si="28"/>
        <v>0</v>
      </c>
      <c r="BG71" s="18">
        <f t="shared" si="28"/>
        <v>0</v>
      </c>
    </row>
    <row r="72" spans="1:59" x14ac:dyDescent="0.25">
      <c r="A72" s="25"/>
      <c r="C72" s="22"/>
      <c r="D72" s="22"/>
      <c r="E72" s="22"/>
      <c r="F72" s="22"/>
      <c r="G72" s="22"/>
      <c r="H72" s="22"/>
      <c r="J72" s="22"/>
      <c r="K72" s="22"/>
      <c r="L72" s="22"/>
      <c r="M72" s="22"/>
      <c r="N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  <c r="AZ72" s="22"/>
      <c r="BB72" s="22"/>
      <c r="BC72" s="22"/>
      <c r="BD72" s="22"/>
      <c r="BE72" s="22"/>
      <c r="BF72" s="22"/>
      <c r="BG72" s="3"/>
    </row>
    <row r="73" spans="1:59" x14ac:dyDescent="0.25">
      <c r="A73" s="25" t="s">
        <v>183</v>
      </c>
      <c r="B73" t="s">
        <v>184</v>
      </c>
      <c r="C73" s="22">
        <v>3500000</v>
      </c>
      <c r="D73" s="22">
        <f t="shared" ref="D73:D92" si="29">+BG73</f>
        <v>0</v>
      </c>
      <c r="E73" s="22">
        <f t="shared" ref="E73:E92" si="30">+AS73+AY73</f>
        <v>0</v>
      </c>
      <c r="F73" s="22">
        <f t="shared" ref="F73:F92" si="31">+C73+D73+E73</f>
        <v>3500000</v>
      </c>
      <c r="G73" s="22"/>
      <c r="H73" s="22">
        <v>95000</v>
      </c>
      <c r="I73" s="2">
        <v>95000</v>
      </c>
      <c r="J73" s="22">
        <v>128051</v>
      </c>
      <c r="K73" s="22">
        <f t="shared" ref="K73:K92" si="32">SUM(H73:J73)</f>
        <v>318051</v>
      </c>
      <c r="L73" s="22">
        <f t="shared" ref="L73:L92" si="33">+K73+G73</f>
        <v>318051</v>
      </c>
      <c r="M73" s="22">
        <v>3500000</v>
      </c>
      <c r="N73" s="22">
        <f t="shared" ref="N73:N92" si="34">IF(M73&gt;0,(L73-M73),0)</f>
        <v>-3181949</v>
      </c>
      <c r="O73" s="24">
        <f t="shared" ref="O73:O92" si="35">F73-L73</f>
        <v>3181949</v>
      </c>
      <c r="P73" s="24">
        <f t="shared" ref="P73:P92" si="36">F73-M73</f>
        <v>0</v>
      </c>
      <c r="Q73" s="24">
        <f t="shared" ref="Q73:Q92" si="37">IF(N73&gt;0,(F73-L73-N73),(F73-L73+N73))</f>
        <v>0</v>
      </c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>
        <f t="shared" ref="AS73:AS92" si="38">SUM(R73:AR73)</f>
        <v>0</v>
      </c>
      <c r="AT73" s="22"/>
      <c r="AU73" s="22"/>
      <c r="AV73" s="22"/>
      <c r="AW73" s="22"/>
      <c r="AX73" s="22"/>
      <c r="AY73" s="22">
        <f t="shared" ref="AY73:AY92" si="39">+AT73+AU73+AV73+AW73+AX73</f>
        <v>0</v>
      </c>
      <c r="AZ73" s="22"/>
      <c r="BB73" s="22"/>
      <c r="BC73" s="22"/>
      <c r="BD73" s="22"/>
      <c r="BE73" s="22"/>
      <c r="BF73" s="22"/>
      <c r="BG73" s="22">
        <f t="shared" ref="BG73:BG92" si="40">SUM(AZ73:BF73)</f>
        <v>0</v>
      </c>
    </row>
    <row r="74" spans="1:59" x14ac:dyDescent="0.25">
      <c r="A74" s="25" t="s">
        <v>185</v>
      </c>
      <c r="B74" t="s">
        <v>186</v>
      </c>
      <c r="C74" s="22"/>
      <c r="D74" s="22">
        <f t="shared" si="29"/>
        <v>0</v>
      </c>
      <c r="E74" s="22">
        <f t="shared" si="30"/>
        <v>0</v>
      </c>
      <c r="F74" s="22">
        <f t="shared" si="31"/>
        <v>0</v>
      </c>
      <c r="G74" s="22"/>
      <c r="H74" s="22">
        <v>0</v>
      </c>
      <c r="I74" s="2">
        <v>0</v>
      </c>
      <c r="J74" s="22">
        <v>0</v>
      </c>
      <c r="K74" s="22">
        <f t="shared" si="32"/>
        <v>0</v>
      </c>
      <c r="L74" s="22">
        <f t="shared" si="33"/>
        <v>0</v>
      </c>
      <c r="M74" s="22">
        <v>0</v>
      </c>
      <c r="N74" s="22">
        <f t="shared" si="34"/>
        <v>0</v>
      </c>
      <c r="O74" s="24">
        <f t="shared" si="35"/>
        <v>0</v>
      </c>
      <c r="P74" s="24">
        <f t="shared" si="36"/>
        <v>0</v>
      </c>
      <c r="Q74" s="24">
        <f t="shared" si="37"/>
        <v>0</v>
      </c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>
        <f t="shared" si="38"/>
        <v>0</v>
      </c>
      <c r="AT74" s="22"/>
      <c r="AU74" s="22"/>
      <c r="AV74" s="22"/>
      <c r="AW74" s="22"/>
      <c r="AX74" s="22"/>
      <c r="AY74" s="22">
        <f t="shared" si="39"/>
        <v>0</v>
      </c>
      <c r="AZ74" s="22"/>
      <c r="BB74" s="22"/>
      <c r="BC74" s="22"/>
      <c r="BD74" s="22"/>
      <c r="BE74" s="22"/>
      <c r="BF74" s="22"/>
      <c r="BG74" s="22">
        <f t="shared" si="40"/>
        <v>0</v>
      </c>
    </row>
    <row r="75" spans="1:59" x14ac:dyDescent="0.25">
      <c r="A75" s="25" t="s">
        <v>187</v>
      </c>
      <c r="B75" t="s">
        <v>188</v>
      </c>
      <c r="C75" s="22">
        <v>400000</v>
      </c>
      <c r="D75" s="22">
        <f t="shared" si="29"/>
        <v>0</v>
      </c>
      <c r="E75" s="22">
        <f t="shared" si="30"/>
        <v>0</v>
      </c>
      <c r="F75" s="22">
        <f t="shared" si="31"/>
        <v>400000</v>
      </c>
      <c r="G75" s="22"/>
      <c r="H75" s="22">
        <v>5600</v>
      </c>
      <c r="I75" s="2">
        <v>26476.579999999998</v>
      </c>
      <c r="J75" s="22">
        <v>0</v>
      </c>
      <c r="K75" s="22">
        <f t="shared" si="32"/>
        <v>32076.579999999998</v>
      </c>
      <c r="L75" s="22">
        <f t="shared" si="33"/>
        <v>32076.579999999998</v>
      </c>
      <c r="M75" s="22">
        <v>300000</v>
      </c>
      <c r="N75" s="22">
        <f t="shared" si="34"/>
        <v>-267923.42</v>
      </c>
      <c r="O75" s="24">
        <f t="shared" si="35"/>
        <v>367923.42</v>
      </c>
      <c r="P75" s="24">
        <f t="shared" si="36"/>
        <v>100000</v>
      </c>
      <c r="Q75" s="24">
        <f t="shared" si="37"/>
        <v>100000</v>
      </c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>
        <f t="shared" si="38"/>
        <v>0</v>
      </c>
      <c r="AT75" s="22"/>
      <c r="AU75" s="22"/>
      <c r="AV75" s="22"/>
      <c r="AW75" s="22"/>
      <c r="AX75" s="22"/>
      <c r="AY75" s="22">
        <f t="shared" si="39"/>
        <v>0</v>
      </c>
      <c r="AZ75" s="22"/>
      <c r="BB75" s="22"/>
      <c r="BC75" s="22"/>
      <c r="BD75" s="22"/>
      <c r="BE75" s="22"/>
      <c r="BF75" s="22"/>
      <c r="BG75" s="22">
        <f t="shared" si="40"/>
        <v>0</v>
      </c>
    </row>
    <row r="76" spans="1:59" x14ac:dyDescent="0.25">
      <c r="A76" s="25" t="s">
        <v>189</v>
      </c>
      <c r="B76" t="s">
        <v>190</v>
      </c>
      <c r="C76" s="22">
        <v>20000</v>
      </c>
      <c r="D76" s="22">
        <f t="shared" si="29"/>
        <v>0</v>
      </c>
      <c r="E76" s="22">
        <f t="shared" si="30"/>
        <v>0</v>
      </c>
      <c r="F76" s="22">
        <f t="shared" si="31"/>
        <v>20000</v>
      </c>
      <c r="G76" s="22"/>
      <c r="H76" s="22">
        <v>0</v>
      </c>
      <c r="I76" s="2">
        <v>4781.18</v>
      </c>
      <c r="J76" s="22">
        <v>668.82</v>
      </c>
      <c r="K76" s="22">
        <f t="shared" si="32"/>
        <v>5450</v>
      </c>
      <c r="L76" s="22">
        <f t="shared" si="33"/>
        <v>5450</v>
      </c>
      <c r="M76" s="22">
        <v>0</v>
      </c>
      <c r="N76" s="22">
        <f t="shared" si="34"/>
        <v>0</v>
      </c>
      <c r="O76" s="24">
        <f t="shared" si="35"/>
        <v>14550</v>
      </c>
      <c r="P76" s="24">
        <f t="shared" si="36"/>
        <v>20000</v>
      </c>
      <c r="Q76" s="24">
        <f t="shared" si="37"/>
        <v>14550</v>
      </c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>
        <f t="shared" si="38"/>
        <v>0</v>
      </c>
      <c r="AT76" s="22"/>
      <c r="AU76" s="22"/>
      <c r="AV76" s="22"/>
      <c r="AW76" s="22"/>
      <c r="AX76" s="22"/>
      <c r="AY76" s="22">
        <f t="shared" si="39"/>
        <v>0</v>
      </c>
      <c r="AZ76" s="22"/>
      <c r="BB76" s="22"/>
      <c r="BC76" s="22"/>
      <c r="BD76" s="22"/>
      <c r="BE76" s="22"/>
      <c r="BF76" s="22"/>
      <c r="BG76" s="22">
        <f t="shared" si="40"/>
        <v>0</v>
      </c>
    </row>
    <row r="77" spans="1:59" x14ac:dyDescent="0.25">
      <c r="A77" s="25" t="s">
        <v>191</v>
      </c>
      <c r="B77" t="s">
        <v>192</v>
      </c>
      <c r="C77" s="22">
        <v>118863</v>
      </c>
      <c r="D77" s="22">
        <f t="shared" si="29"/>
        <v>0</v>
      </c>
      <c r="E77" s="22">
        <f t="shared" si="30"/>
        <v>0</v>
      </c>
      <c r="F77" s="22">
        <f t="shared" si="31"/>
        <v>118863</v>
      </c>
      <c r="G77" s="22"/>
      <c r="H77" s="22">
        <v>0</v>
      </c>
      <c r="I77" s="2">
        <v>3400</v>
      </c>
      <c r="J77" s="22">
        <v>20400</v>
      </c>
      <c r="K77" s="22">
        <f t="shared" si="32"/>
        <v>23800</v>
      </c>
      <c r="L77" s="22">
        <f t="shared" si="33"/>
        <v>23800</v>
      </c>
      <c r="M77" s="22">
        <v>113800</v>
      </c>
      <c r="N77" s="22">
        <f t="shared" si="34"/>
        <v>-90000</v>
      </c>
      <c r="O77" s="24">
        <f t="shared" si="35"/>
        <v>95063</v>
      </c>
      <c r="P77" s="24">
        <f t="shared" si="36"/>
        <v>5063</v>
      </c>
      <c r="Q77" s="24">
        <f t="shared" si="37"/>
        <v>5063</v>
      </c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G77" s="22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>
        <f t="shared" si="38"/>
        <v>0</v>
      </c>
      <c r="AT77" s="22"/>
      <c r="AU77" s="22"/>
      <c r="AV77" s="22"/>
      <c r="AW77" s="22"/>
      <c r="AX77" s="22"/>
      <c r="AY77" s="22">
        <f t="shared" si="39"/>
        <v>0</v>
      </c>
      <c r="AZ77" s="22"/>
      <c r="BB77" s="22"/>
      <c r="BC77" s="22"/>
      <c r="BD77" s="22"/>
      <c r="BE77" s="22"/>
      <c r="BF77" s="22"/>
      <c r="BG77" s="22">
        <f t="shared" si="40"/>
        <v>0</v>
      </c>
    </row>
    <row r="78" spans="1:59" x14ac:dyDescent="0.25">
      <c r="A78" s="25" t="s">
        <v>193</v>
      </c>
      <c r="B78" t="s">
        <v>194</v>
      </c>
      <c r="C78" s="22">
        <v>12000</v>
      </c>
      <c r="D78" s="22">
        <f t="shared" si="29"/>
        <v>0</v>
      </c>
      <c r="E78" s="22">
        <f t="shared" si="30"/>
        <v>0</v>
      </c>
      <c r="F78" s="22">
        <f t="shared" si="31"/>
        <v>12000</v>
      </c>
      <c r="G78" s="22"/>
      <c r="H78" s="22">
        <v>0</v>
      </c>
      <c r="I78" s="2">
        <v>0</v>
      </c>
      <c r="J78" s="22">
        <v>0</v>
      </c>
      <c r="K78" s="22">
        <f t="shared" si="32"/>
        <v>0</v>
      </c>
      <c r="L78" s="22">
        <f t="shared" si="33"/>
        <v>0</v>
      </c>
      <c r="M78" s="22">
        <v>0</v>
      </c>
      <c r="N78" s="22">
        <f t="shared" si="34"/>
        <v>0</v>
      </c>
      <c r="O78" s="24">
        <f t="shared" si="35"/>
        <v>12000</v>
      </c>
      <c r="P78" s="24">
        <f t="shared" si="36"/>
        <v>12000</v>
      </c>
      <c r="Q78" s="24">
        <f t="shared" si="37"/>
        <v>12000</v>
      </c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>
        <f t="shared" si="38"/>
        <v>0</v>
      </c>
      <c r="AT78" s="22"/>
      <c r="AU78" s="22"/>
      <c r="AV78" s="22"/>
      <c r="AW78" s="22"/>
      <c r="AX78" s="22"/>
      <c r="AY78" s="22">
        <f t="shared" si="39"/>
        <v>0</v>
      </c>
      <c r="AZ78" s="22"/>
      <c r="BB78" s="22"/>
      <c r="BC78" s="22"/>
      <c r="BD78" s="22"/>
      <c r="BE78" s="22"/>
      <c r="BF78" s="22"/>
      <c r="BG78" s="22">
        <f t="shared" si="40"/>
        <v>0</v>
      </c>
    </row>
    <row r="79" spans="1:59" x14ac:dyDescent="0.25">
      <c r="A79" s="25" t="s">
        <v>195</v>
      </c>
      <c r="B79" t="s">
        <v>196</v>
      </c>
      <c r="C79" s="22">
        <v>20000</v>
      </c>
      <c r="D79" s="22">
        <f t="shared" si="29"/>
        <v>0</v>
      </c>
      <c r="E79" s="22">
        <f t="shared" si="30"/>
        <v>0</v>
      </c>
      <c r="F79" s="22">
        <f t="shared" si="31"/>
        <v>20000</v>
      </c>
      <c r="G79" s="22"/>
      <c r="H79" s="22">
        <v>0</v>
      </c>
      <c r="I79" s="2">
        <v>0</v>
      </c>
      <c r="J79" s="22">
        <v>0</v>
      </c>
      <c r="K79" s="22">
        <f t="shared" si="32"/>
        <v>0</v>
      </c>
      <c r="L79" s="22">
        <f t="shared" si="33"/>
        <v>0</v>
      </c>
      <c r="M79" s="22">
        <v>0</v>
      </c>
      <c r="N79" s="22">
        <f t="shared" si="34"/>
        <v>0</v>
      </c>
      <c r="O79" s="24">
        <f t="shared" si="35"/>
        <v>20000</v>
      </c>
      <c r="P79" s="24">
        <f t="shared" si="36"/>
        <v>20000</v>
      </c>
      <c r="Q79" s="24">
        <f t="shared" si="37"/>
        <v>20000</v>
      </c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>
        <f t="shared" si="38"/>
        <v>0</v>
      </c>
      <c r="AT79" s="22"/>
      <c r="AU79" s="22"/>
      <c r="AV79" s="22"/>
      <c r="AW79" s="22"/>
      <c r="AX79" s="22"/>
      <c r="AY79" s="22">
        <f t="shared" si="39"/>
        <v>0</v>
      </c>
      <c r="AZ79" s="22"/>
      <c r="BB79" s="22"/>
      <c r="BC79" s="22"/>
      <c r="BD79" s="22"/>
      <c r="BE79" s="22"/>
      <c r="BF79" s="22"/>
      <c r="BG79" s="22">
        <f t="shared" si="40"/>
        <v>0</v>
      </c>
    </row>
    <row r="80" spans="1:59" x14ac:dyDescent="0.25">
      <c r="A80" s="25" t="s">
        <v>197</v>
      </c>
      <c r="B80" t="s">
        <v>198</v>
      </c>
      <c r="C80" s="22">
        <v>50000</v>
      </c>
      <c r="D80" s="22">
        <f t="shared" si="29"/>
        <v>0</v>
      </c>
      <c r="E80" s="22">
        <f t="shared" si="30"/>
        <v>0</v>
      </c>
      <c r="F80" s="22">
        <f t="shared" si="31"/>
        <v>50000</v>
      </c>
      <c r="G80" s="22"/>
      <c r="H80" s="22">
        <v>0</v>
      </c>
      <c r="I80" s="2">
        <v>0</v>
      </c>
      <c r="J80" s="22">
        <v>0</v>
      </c>
      <c r="K80" s="22">
        <f t="shared" si="32"/>
        <v>0</v>
      </c>
      <c r="L80" s="22">
        <f t="shared" si="33"/>
        <v>0</v>
      </c>
      <c r="M80" s="22">
        <v>0</v>
      </c>
      <c r="N80" s="22">
        <f t="shared" si="34"/>
        <v>0</v>
      </c>
      <c r="O80" s="24">
        <f t="shared" si="35"/>
        <v>50000</v>
      </c>
      <c r="P80" s="24">
        <f t="shared" si="36"/>
        <v>50000</v>
      </c>
      <c r="Q80" s="24">
        <f t="shared" si="37"/>
        <v>50000</v>
      </c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G80" s="22"/>
      <c r="AH80" s="22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>
        <f t="shared" si="38"/>
        <v>0</v>
      </c>
      <c r="AT80" s="22"/>
      <c r="AU80" s="22"/>
      <c r="AV80" s="22"/>
      <c r="AW80" s="22"/>
      <c r="AX80" s="22"/>
      <c r="AY80" s="22">
        <f t="shared" si="39"/>
        <v>0</v>
      </c>
      <c r="AZ80" s="22"/>
      <c r="BB80" s="22"/>
      <c r="BC80" s="22"/>
      <c r="BD80" s="22"/>
      <c r="BE80" s="22"/>
      <c r="BF80" s="22"/>
      <c r="BG80" s="22">
        <f t="shared" si="40"/>
        <v>0</v>
      </c>
    </row>
    <row r="81" spans="1:62" x14ac:dyDescent="0.25">
      <c r="A81" s="25" t="s">
        <v>199</v>
      </c>
      <c r="B81" t="s">
        <v>200</v>
      </c>
      <c r="C81" s="22">
        <v>70000</v>
      </c>
      <c r="D81" s="22">
        <f t="shared" si="29"/>
        <v>0</v>
      </c>
      <c r="E81" s="22">
        <f t="shared" si="30"/>
        <v>0</v>
      </c>
      <c r="F81" s="22">
        <f t="shared" si="31"/>
        <v>70000</v>
      </c>
      <c r="G81" s="22"/>
      <c r="H81" s="22">
        <v>0</v>
      </c>
      <c r="I81" s="2">
        <v>0</v>
      </c>
      <c r="J81" s="22">
        <v>0</v>
      </c>
      <c r="K81" s="22">
        <f t="shared" si="32"/>
        <v>0</v>
      </c>
      <c r="L81" s="22">
        <f t="shared" si="33"/>
        <v>0</v>
      </c>
      <c r="M81" s="22">
        <v>0</v>
      </c>
      <c r="N81" s="22">
        <f t="shared" si="34"/>
        <v>0</v>
      </c>
      <c r="O81" s="24">
        <f t="shared" si="35"/>
        <v>70000</v>
      </c>
      <c r="P81" s="24">
        <f t="shared" si="36"/>
        <v>70000</v>
      </c>
      <c r="Q81" s="24">
        <f t="shared" si="37"/>
        <v>70000</v>
      </c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G81" s="22"/>
      <c r="AH81" s="22"/>
      <c r="AI81" s="22"/>
      <c r="AJ81" s="22"/>
      <c r="AK81" s="22"/>
      <c r="AL81" s="22"/>
      <c r="AM81" s="22"/>
      <c r="AN81" s="22"/>
      <c r="AO81" s="22"/>
      <c r="AP81" s="22"/>
      <c r="AQ81" s="22"/>
      <c r="AR81" s="22"/>
      <c r="AS81" s="22">
        <f t="shared" si="38"/>
        <v>0</v>
      </c>
      <c r="AT81" s="22"/>
      <c r="AU81" s="22"/>
      <c r="AV81" s="22"/>
      <c r="AW81" s="22"/>
      <c r="AX81" s="22"/>
      <c r="AY81" s="22">
        <f t="shared" si="39"/>
        <v>0</v>
      </c>
      <c r="AZ81" s="22"/>
      <c r="BB81" s="22"/>
      <c r="BC81" s="22"/>
      <c r="BD81" s="22"/>
      <c r="BE81" s="22"/>
      <c r="BF81" s="22"/>
      <c r="BG81" s="22">
        <f t="shared" si="40"/>
        <v>0</v>
      </c>
    </row>
    <row r="82" spans="1:62" x14ac:dyDescent="0.25">
      <c r="A82" s="25" t="s">
        <v>201</v>
      </c>
      <c r="B82" t="s">
        <v>202</v>
      </c>
      <c r="C82" s="22">
        <v>70000</v>
      </c>
      <c r="D82" s="22">
        <f t="shared" si="29"/>
        <v>0</v>
      </c>
      <c r="E82" s="22">
        <f t="shared" si="30"/>
        <v>0</v>
      </c>
      <c r="F82" s="22">
        <f t="shared" si="31"/>
        <v>70000</v>
      </c>
      <c r="G82" s="22"/>
      <c r="H82" s="22">
        <v>0</v>
      </c>
      <c r="I82" s="2">
        <v>16734.13</v>
      </c>
      <c r="J82" s="22">
        <v>3865.87</v>
      </c>
      <c r="K82" s="22">
        <f t="shared" si="32"/>
        <v>20600</v>
      </c>
      <c r="L82" s="22">
        <f t="shared" si="33"/>
        <v>20600</v>
      </c>
      <c r="M82" s="22">
        <v>0</v>
      </c>
      <c r="N82" s="22">
        <f t="shared" si="34"/>
        <v>0</v>
      </c>
      <c r="O82" s="24">
        <f t="shared" si="35"/>
        <v>49400</v>
      </c>
      <c r="P82" s="24">
        <f t="shared" si="36"/>
        <v>70000</v>
      </c>
      <c r="Q82" s="24">
        <f t="shared" si="37"/>
        <v>49400</v>
      </c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G82" s="22"/>
      <c r="AH82" s="22"/>
      <c r="AI82" s="22"/>
      <c r="AJ82" s="22"/>
      <c r="AK82" s="22"/>
      <c r="AL82" s="22"/>
      <c r="AM82" s="22"/>
      <c r="AN82" s="22"/>
      <c r="AO82" s="22"/>
      <c r="AP82" s="22"/>
      <c r="AQ82" s="22"/>
      <c r="AR82" s="22"/>
      <c r="AS82" s="22">
        <f t="shared" si="38"/>
        <v>0</v>
      </c>
      <c r="AT82" s="22"/>
      <c r="AU82" s="22"/>
      <c r="AV82" s="22"/>
      <c r="AW82" s="22"/>
      <c r="AX82" s="22"/>
      <c r="AY82" s="22">
        <f t="shared" si="39"/>
        <v>0</v>
      </c>
      <c r="AZ82" s="22"/>
      <c r="BB82" s="22"/>
      <c r="BC82" s="22"/>
      <c r="BD82" s="22"/>
      <c r="BE82" s="22"/>
      <c r="BF82" s="22"/>
      <c r="BG82" s="22">
        <f t="shared" si="40"/>
        <v>0</v>
      </c>
    </row>
    <row r="83" spans="1:62" x14ac:dyDescent="0.25">
      <c r="A83" s="25" t="s">
        <v>203</v>
      </c>
      <c r="B83" t="s">
        <v>204</v>
      </c>
      <c r="C83" s="22">
        <v>225000</v>
      </c>
      <c r="D83" s="22">
        <f t="shared" si="29"/>
        <v>0</v>
      </c>
      <c r="E83" s="22">
        <f t="shared" si="30"/>
        <v>0</v>
      </c>
      <c r="F83" s="22">
        <f t="shared" si="31"/>
        <v>225000</v>
      </c>
      <c r="G83" s="22"/>
      <c r="H83" s="22">
        <v>14140</v>
      </c>
      <c r="I83" s="2">
        <v>11650</v>
      </c>
      <c r="J83" s="22">
        <v>30618.75</v>
      </c>
      <c r="K83" s="22">
        <f t="shared" si="32"/>
        <v>56408.75</v>
      </c>
      <c r="L83" s="22">
        <f t="shared" si="33"/>
        <v>56408.75</v>
      </c>
      <c r="M83" s="22">
        <v>74908.75</v>
      </c>
      <c r="N83" s="22">
        <f t="shared" si="34"/>
        <v>-18500</v>
      </c>
      <c r="O83" s="24">
        <f t="shared" si="35"/>
        <v>168591.25</v>
      </c>
      <c r="P83" s="24">
        <f t="shared" si="36"/>
        <v>150091.25</v>
      </c>
      <c r="Q83" s="24">
        <f t="shared" si="37"/>
        <v>150091.25</v>
      </c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>
        <f t="shared" si="38"/>
        <v>0</v>
      </c>
      <c r="AT83" s="22"/>
      <c r="AU83" s="22"/>
      <c r="AV83" s="22"/>
      <c r="AW83" s="22"/>
      <c r="AX83" s="22"/>
      <c r="AY83" s="22">
        <f t="shared" si="39"/>
        <v>0</v>
      </c>
      <c r="AZ83" s="22"/>
      <c r="BB83" s="22"/>
      <c r="BC83" s="22"/>
      <c r="BD83" s="22"/>
      <c r="BE83" s="22"/>
      <c r="BF83" s="22"/>
      <c r="BG83" s="22">
        <f t="shared" si="40"/>
        <v>0</v>
      </c>
    </row>
    <row r="84" spans="1:62" x14ac:dyDescent="0.25">
      <c r="A84" s="25" t="s">
        <v>205</v>
      </c>
      <c r="B84" t="s">
        <v>206</v>
      </c>
      <c r="C84" s="22">
        <v>130000</v>
      </c>
      <c r="D84" s="22">
        <f t="shared" si="29"/>
        <v>0</v>
      </c>
      <c r="E84" s="22">
        <f t="shared" si="30"/>
        <v>0</v>
      </c>
      <c r="F84" s="22">
        <f t="shared" si="31"/>
        <v>130000</v>
      </c>
      <c r="G84" s="22"/>
      <c r="H84" s="22">
        <v>0</v>
      </c>
      <c r="I84" s="2">
        <v>1350</v>
      </c>
      <c r="J84" s="22">
        <v>0</v>
      </c>
      <c r="K84" s="22">
        <f t="shared" si="32"/>
        <v>1350</v>
      </c>
      <c r="L84" s="22">
        <f t="shared" si="33"/>
        <v>1350</v>
      </c>
      <c r="M84" s="22">
        <v>0</v>
      </c>
      <c r="N84" s="22">
        <f t="shared" si="34"/>
        <v>0</v>
      </c>
      <c r="O84" s="24">
        <f t="shared" si="35"/>
        <v>128650</v>
      </c>
      <c r="P84" s="24">
        <f t="shared" si="36"/>
        <v>130000</v>
      </c>
      <c r="Q84" s="24">
        <f t="shared" si="37"/>
        <v>128650</v>
      </c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>
        <f t="shared" si="38"/>
        <v>0</v>
      </c>
      <c r="AT84" s="22"/>
      <c r="AU84" s="22"/>
      <c r="AV84" s="22"/>
      <c r="AW84" s="22"/>
      <c r="AX84" s="22"/>
      <c r="AY84" s="22">
        <f t="shared" si="39"/>
        <v>0</v>
      </c>
      <c r="AZ84" s="22"/>
      <c r="BB84" s="22"/>
      <c r="BC84" s="22"/>
      <c r="BD84" s="22"/>
      <c r="BE84" s="22"/>
      <c r="BF84" s="22"/>
      <c r="BG84" s="22">
        <f t="shared" si="40"/>
        <v>0</v>
      </c>
    </row>
    <row r="85" spans="1:62" x14ac:dyDescent="0.25">
      <c r="A85" s="25" t="s">
        <v>207</v>
      </c>
      <c r="B85" t="s">
        <v>208</v>
      </c>
      <c r="C85" s="22">
        <v>500000</v>
      </c>
      <c r="D85" s="22">
        <f t="shared" si="29"/>
        <v>0</v>
      </c>
      <c r="E85" s="22">
        <f t="shared" si="30"/>
        <v>0</v>
      </c>
      <c r="F85" s="22">
        <f t="shared" si="31"/>
        <v>500000</v>
      </c>
      <c r="G85" s="22"/>
      <c r="H85" s="22">
        <v>0</v>
      </c>
      <c r="I85" s="2">
        <v>60500</v>
      </c>
      <c r="J85" s="22">
        <v>32125.25</v>
      </c>
      <c r="K85" s="22">
        <f t="shared" si="32"/>
        <v>92625.25</v>
      </c>
      <c r="L85" s="22">
        <f t="shared" si="33"/>
        <v>92625.25</v>
      </c>
      <c r="M85" s="22">
        <v>74125.75</v>
      </c>
      <c r="N85" s="22">
        <f t="shared" si="34"/>
        <v>18499.5</v>
      </c>
      <c r="O85" s="24">
        <f t="shared" si="35"/>
        <v>407374.75</v>
      </c>
      <c r="P85" s="24">
        <f t="shared" si="36"/>
        <v>425874.25</v>
      </c>
      <c r="Q85" s="24">
        <f t="shared" si="37"/>
        <v>388875.25</v>
      </c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>
        <f t="shared" si="38"/>
        <v>0</v>
      </c>
      <c r="AT85" s="22"/>
      <c r="AU85" s="22"/>
      <c r="AV85" s="22"/>
      <c r="AW85" s="22"/>
      <c r="AX85" s="22"/>
      <c r="AY85" s="22">
        <f t="shared" si="39"/>
        <v>0</v>
      </c>
      <c r="AZ85" s="22"/>
      <c r="BB85" s="22"/>
      <c r="BC85" s="22"/>
      <c r="BD85" s="22"/>
      <c r="BE85" s="22"/>
      <c r="BF85" s="22"/>
      <c r="BG85" s="22">
        <f t="shared" si="40"/>
        <v>0</v>
      </c>
    </row>
    <row r="86" spans="1:62" x14ac:dyDescent="0.25">
      <c r="A86" s="25" t="s">
        <v>209</v>
      </c>
      <c r="B86" t="s">
        <v>210</v>
      </c>
      <c r="C86" s="22">
        <v>600000</v>
      </c>
      <c r="D86" s="22">
        <f t="shared" si="29"/>
        <v>0</v>
      </c>
      <c r="E86" s="22">
        <f t="shared" si="30"/>
        <v>0</v>
      </c>
      <c r="F86" s="22">
        <f t="shared" si="31"/>
        <v>600000</v>
      </c>
      <c r="G86" s="22"/>
      <c r="H86" s="22">
        <v>5600</v>
      </c>
      <c r="I86" s="2">
        <v>0</v>
      </c>
      <c r="J86" s="22">
        <v>17000</v>
      </c>
      <c r="K86" s="22">
        <f t="shared" si="32"/>
        <v>22600</v>
      </c>
      <c r="L86" s="22">
        <f t="shared" si="33"/>
        <v>22600</v>
      </c>
      <c r="M86" s="22">
        <v>222600</v>
      </c>
      <c r="N86" s="22">
        <f t="shared" si="34"/>
        <v>-200000</v>
      </c>
      <c r="O86" s="24">
        <f t="shared" si="35"/>
        <v>577400</v>
      </c>
      <c r="P86" s="24">
        <f t="shared" si="36"/>
        <v>377400</v>
      </c>
      <c r="Q86" s="24">
        <f t="shared" si="37"/>
        <v>377400</v>
      </c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G86" s="22"/>
      <c r="AH86" s="22"/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>
        <f t="shared" si="38"/>
        <v>0</v>
      </c>
      <c r="AT86" s="22"/>
      <c r="AU86" s="22"/>
      <c r="AV86" s="22"/>
      <c r="AW86" s="22"/>
      <c r="AX86" s="22"/>
      <c r="AY86" s="22">
        <f t="shared" si="39"/>
        <v>0</v>
      </c>
      <c r="AZ86" s="22"/>
      <c r="BB86" s="22"/>
      <c r="BC86" s="22"/>
      <c r="BD86" s="22"/>
      <c r="BE86" s="22"/>
      <c r="BF86" s="22"/>
      <c r="BG86" s="22">
        <f t="shared" si="40"/>
        <v>0</v>
      </c>
    </row>
    <row r="87" spans="1:62" x14ac:dyDescent="0.25">
      <c r="A87" s="25" t="s">
        <v>211</v>
      </c>
      <c r="B87" t="s">
        <v>212</v>
      </c>
      <c r="C87" s="22">
        <v>500000</v>
      </c>
      <c r="D87" s="22">
        <f t="shared" si="29"/>
        <v>0</v>
      </c>
      <c r="E87" s="22">
        <f t="shared" si="30"/>
        <v>0</v>
      </c>
      <c r="F87" s="22">
        <f t="shared" si="31"/>
        <v>500000</v>
      </c>
      <c r="G87" s="22"/>
      <c r="H87" s="22">
        <v>0</v>
      </c>
      <c r="I87" s="2">
        <v>0</v>
      </c>
      <c r="J87" s="22">
        <v>0</v>
      </c>
      <c r="K87" s="22">
        <f t="shared" si="32"/>
        <v>0</v>
      </c>
      <c r="L87" s="22">
        <f t="shared" si="33"/>
        <v>0</v>
      </c>
      <c r="M87" s="22">
        <v>445000</v>
      </c>
      <c r="N87" s="22">
        <f t="shared" si="34"/>
        <v>-445000</v>
      </c>
      <c r="O87" s="24">
        <f t="shared" si="35"/>
        <v>500000</v>
      </c>
      <c r="P87" s="24">
        <f t="shared" si="36"/>
        <v>55000</v>
      </c>
      <c r="Q87" s="24">
        <f t="shared" si="37"/>
        <v>55000</v>
      </c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>
        <f>SUM(R87:AR87)</f>
        <v>0</v>
      </c>
      <c r="AT87" s="22"/>
      <c r="AU87" s="22"/>
      <c r="AV87" s="22"/>
      <c r="AW87" s="22"/>
      <c r="AX87" s="22"/>
      <c r="AY87" s="22">
        <f t="shared" si="39"/>
        <v>0</v>
      </c>
      <c r="AZ87" s="22"/>
      <c r="BB87" s="22"/>
      <c r="BC87" s="22"/>
      <c r="BD87" s="22"/>
      <c r="BE87" s="22"/>
      <c r="BF87" s="22"/>
      <c r="BG87" s="22">
        <f t="shared" si="40"/>
        <v>0</v>
      </c>
    </row>
    <row r="88" spans="1:62" x14ac:dyDescent="0.25">
      <c r="A88" s="25" t="s">
        <v>213</v>
      </c>
      <c r="B88" t="s">
        <v>214</v>
      </c>
      <c r="C88" s="22">
        <v>300000</v>
      </c>
      <c r="D88" s="22">
        <f t="shared" si="29"/>
        <v>0</v>
      </c>
      <c r="E88" s="22">
        <f t="shared" si="30"/>
        <v>0</v>
      </c>
      <c r="F88" s="22">
        <f t="shared" si="31"/>
        <v>300000</v>
      </c>
      <c r="G88" s="22"/>
      <c r="H88" s="22">
        <v>0</v>
      </c>
      <c r="I88" s="2">
        <v>0</v>
      </c>
      <c r="J88" s="22">
        <v>0</v>
      </c>
      <c r="K88" s="22">
        <f t="shared" si="32"/>
        <v>0</v>
      </c>
      <c r="L88" s="22">
        <f t="shared" si="33"/>
        <v>0</v>
      </c>
      <c r="M88" s="22">
        <v>255000</v>
      </c>
      <c r="N88" s="22">
        <f t="shared" si="34"/>
        <v>-255000</v>
      </c>
      <c r="O88" s="24">
        <f t="shared" si="35"/>
        <v>300000</v>
      </c>
      <c r="P88" s="24">
        <f t="shared" si="36"/>
        <v>45000</v>
      </c>
      <c r="Q88" s="24">
        <f t="shared" si="37"/>
        <v>45000</v>
      </c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G88" s="22"/>
      <c r="AH88" s="22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>
        <f t="shared" si="38"/>
        <v>0</v>
      </c>
      <c r="AT88" s="22"/>
      <c r="AU88" s="22"/>
      <c r="AV88" s="22"/>
      <c r="AW88" s="22"/>
      <c r="AX88" s="22"/>
      <c r="AY88" s="22">
        <f t="shared" si="39"/>
        <v>0</v>
      </c>
      <c r="AZ88" s="22"/>
      <c r="BB88" s="22"/>
      <c r="BC88" s="22"/>
      <c r="BD88" s="22"/>
      <c r="BE88" s="22"/>
      <c r="BF88" s="22"/>
      <c r="BG88" s="22">
        <f t="shared" si="40"/>
        <v>0</v>
      </c>
    </row>
    <row r="89" spans="1:62" x14ac:dyDescent="0.25">
      <c r="A89" s="25" t="s">
        <v>215</v>
      </c>
      <c r="B89" t="s">
        <v>216</v>
      </c>
      <c r="C89" s="22">
        <v>0</v>
      </c>
      <c r="D89" s="22">
        <f t="shared" si="29"/>
        <v>0</v>
      </c>
      <c r="E89" s="22">
        <f t="shared" si="30"/>
        <v>0</v>
      </c>
      <c r="F89" s="22">
        <f t="shared" si="31"/>
        <v>0</v>
      </c>
      <c r="G89" s="22"/>
      <c r="H89" s="22">
        <v>0</v>
      </c>
      <c r="I89" s="2">
        <v>0</v>
      </c>
      <c r="J89" s="22">
        <v>0</v>
      </c>
      <c r="K89" s="22">
        <f t="shared" si="32"/>
        <v>0</v>
      </c>
      <c r="L89" s="22">
        <f t="shared" si="33"/>
        <v>0</v>
      </c>
      <c r="M89" s="22">
        <v>0</v>
      </c>
      <c r="N89" s="22">
        <f t="shared" si="34"/>
        <v>0</v>
      </c>
      <c r="O89" s="24">
        <f t="shared" si="35"/>
        <v>0</v>
      </c>
      <c r="P89" s="24">
        <f t="shared" si="36"/>
        <v>0</v>
      </c>
      <c r="Q89" s="24">
        <f t="shared" si="37"/>
        <v>0</v>
      </c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G89" s="22"/>
      <c r="AH89" s="22"/>
      <c r="AI89" s="22"/>
      <c r="AJ89" s="22"/>
      <c r="AK89" s="22"/>
      <c r="AL89" s="22"/>
      <c r="AM89" s="22"/>
      <c r="AN89" s="22"/>
      <c r="AO89" s="22"/>
      <c r="AP89" s="22"/>
      <c r="AQ89" s="22"/>
      <c r="AR89" s="22"/>
      <c r="AS89" s="22">
        <f t="shared" si="38"/>
        <v>0</v>
      </c>
      <c r="AT89" s="22"/>
      <c r="AU89" s="22"/>
      <c r="AV89" s="22"/>
      <c r="AW89" s="22"/>
      <c r="AX89" s="22"/>
      <c r="AY89" s="22">
        <f t="shared" si="39"/>
        <v>0</v>
      </c>
      <c r="AZ89" s="22"/>
      <c r="BB89" s="22"/>
      <c r="BC89" s="22"/>
      <c r="BD89" s="22"/>
      <c r="BE89" s="22"/>
      <c r="BF89" s="22"/>
      <c r="BG89" s="22">
        <f t="shared" si="40"/>
        <v>0</v>
      </c>
    </row>
    <row r="90" spans="1:62" x14ac:dyDescent="0.25">
      <c r="A90" s="25" t="s">
        <v>217</v>
      </c>
      <c r="B90" t="s">
        <v>218</v>
      </c>
      <c r="C90" s="22">
        <v>100000</v>
      </c>
      <c r="D90" s="22">
        <f t="shared" si="29"/>
        <v>0</v>
      </c>
      <c r="E90" s="22">
        <f t="shared" si="30"/>
        <v>0</v>
      </c>
      <c r="F90" s="22">
        <f t="shared" si="31"/>
        <v>100000</v>
      </c>
      <c r="G90" s="22"/>
      <c r="H90" s="22">
        <v>0</v>
      </c>
      <c r="I90" s="2">
        <v>0</v>
      </c>
      <c r="J90" s="22">
        <v>0</v>
      </c>
      <c r="K90" s="22">
        <f t="shared" si="32"/>
        <v>0</v>
      </c>
      <c r="L90" s="22">
        <f t="shared" si="33"/>
        <v>0</v>
      </c>
      <c r="M90" s="22">
        <v>90000</v>
      </c>
      <c r="N90" s="22">
        <f t="shared" si="34"/>
        <v>-90000</v>
      </c>
      <c r="O90" s="24">
        <f t="shared" si="35"/>
        <v>100000</v>
      </c>
      <c r="P90" s="24">
        <f t="shared" si="36"/>
        <v>10000</v>
      </c>
      <c r="Q90" s="24">
        <f t="shared" si="37"/>
        <v>10000</v>
      </c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G90" s="22"/>
      <c r="AH90" s="22"/>
      <c r="AI90" s="22"/>
      <c r="AJ90" s="22"/>
      <c r="AK90" s="22"/>
      <c r="AL90" s="22"/>
      <c r="AM90" s="22"/>
      <c r="AN90" s="22"/>
      <c r="AO90" s="22"/>
      <c r="AP90" s="22"/>
      <c r="AQ90" s="22"/>
      <c r="AR90" s="22"/>
      <c r="AS90" s="22">
        <f t="shared" si="38"/>
        <v>0</v>
      </c>
      <c r="AT90" s="22"/>
      <c r="AU90" s="22"/>
      <c r="AV90" s="22"/>
      <c r="AW90" s="22"/>
      <c r="AX90" s="22"/>
      <c r="AY90" s="22">
        <f t="shared" si="39"/>
        <v>0</v>
      </c>
      <c r="AZ90" s="22"/>
      <c r="BB90" s="22"/>
      <c r="BC90" s="22"/>
      <c r="BD90" s="22"/>
      <c r="BE90" s="22"/>
      <c r="BF90" s="22"/>
      <c r="BG90" s="22">
        <f t="shared" si="40"/>
        <v>0</v>
      </c>
    </row>
    <row r="91" spans="1:62" x14ac:dyDescent="0.25">
      <c r="A91" s="25" t="s">
        <v>219</v>
      </c>
      <c r="B91" t="s">
        <v>220</v>
      </c>
      <c r="C91" s="22">
        <v>0</v>
      </c>
      <c r="D91" s="22">
        <f t="shared" si="29"/>
        <v>0</v>
      </c>
      <c r="E91" s="22">
        <f t="shared" si="30"/>
        <v>0</v>
      </c>
      <c r="F91" s="22">
        <f t="shared" si="31"/>
        <v>0</v>
      </c>
      <c r="G91" s="22"/>
      <c r="H91" s="22">
        <v>0</v>
      </c>
      <c r="I91" s="2">
        <v>0</v>
      </c>
      <c r="J91" s="22">
        <v>0</v>
      </c>
      <c r="K91" s="22">
        <f t="shared" si="32"/>
        <v>0</v>
      </c>
      <c r="L91" s="22">
        <f t="shared" si="33"/>
        <v>0</v>
      </c>
      <c r="M91" s="22">
        <v>0</v>
      </c>
      <c r="N91" s="22">
        <f t="shared" si="34"/>
        <v>0</v>
      </c>
      <c r="O91" s="24">
        <f t="shared" si="35"/>
        <v>0</v>
      </c>
      <c r="P91" s="24">
        <f t="shared" si="36"/>
        <v>0</v>
      </c>
      <c r="Q91" s="24">
        <f t="shared" si="37"/>
        <v>0</v>
      </c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>
        <f t="shared" si="38"/>
        <v>0</v>
      </c>
      <c r="AT91" s="22"/>
      <c r="AU91" s="22"/>
      <c r="AV91" s="22"/>
      <c r="AW91" s="22"/>
      <c r="AX91" s="22"/>
      <c r="AY91" s="22">
        <f t="shared" si="39"/>
        <v>0</v>
      </c>
      <c r="AZ91" s="22"/>
      <c r="BB91" s="22"/>
      <c r="BC91" s="22"/>
      <c r="BD91" s="22"/>
      <c r="BE91" s="22"/>
      <c r="BF91" s="22"/>
      <c r="BG91" s="22">
        <f t="shared" si="40"/>
        <v>0</v>
      </c>
    </row>
    <row r="92" spans="1:62" s="1" customFormat="1" x14ac:dyDescent="0.25">
      <c r="A92" s="25" t="s">
        <v>221</v>
      </c>
      <c r="B92" t="s">
        <v>222</v>
      </c>
      <c r="C92" s="22">
        <v>50000</v>
      </c>
      <c r="D92" s="22">
        <f t="shared" si="29"/>
        <v>0</v>
      </c>
      <c r="E92" s="22">
        <f t="shared" si="30"/>
        <v>0</v>
      </c>
      <c r="F92" s="22">
        <f t="shared" si="31"/>
        <v>50000</v>
      </c>
      <c r="G92" s="22"/>
      <c r="H92" s="22">
        <v>0</v>
      </c>
      <c r="I92" s="2">
        <v>0</v>
      </c>
      <c r="J92" s="22">
        <v>0</v>
      </c>
      <c r="K92" s="22">
        <f t="shared" si="32"/>
        <v>0</v>
      </c>
      <c r="L92" s="22">
        <f t="shared" si="33"/>
        <v>0</v>
      </c>
      <c r="M92" s="22">
        <v>0</v>
      </c>
      <c r="N92" s="22">
        <f t="shared" si="34"/>
        <v>0</v>
      </c>
      <c r="O92" s="24">
        <f t="shared" si="35"/>
        <v>50000</v>
      </c>
      <c r="P92" s="24">
        <f t="shared" si="36"/>
        <v>50000</v>
      </c>
      <c r="Q92" s="24">
        <f t="shared" si="37"/>
        <v>50000</v>
      </c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"/>
      <c r="AG92" s="22"/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>
        <f t="shared" si="38"/>
        <v>0</v>
      </c>
      <c r="AT92" s="22"/>
      <c r="AU92" s="22"/>
      <c r="AV92" s="22"/>
      <c r="AW92" s="22"/>
      <c r="AX92" s="22"/>
      <c r="AY92" s="22">
        <f t="shared" si="39"/>
        <v>0</v>
      </c>
      <c r="AZ92" s="22"/>
      <c r="BA92" s="22"/>
      <c r="BB92" s="22"/>
      <c r="BC92" s="22"/>
      <c r="BD92" s="22"/>
      <c r="BE92" s="22"/>
      <c r="BF92" s="22"/>
      <c r="BG92" s="22">
        <f t="shared" si="40"/>
        <v>0</v>
      </c>
      <c r="BH92"/>
      <c r="BI92"/>
      <c r="BJ92"/>
    </row>
    <row r="93" spans="1:62" x14ac:dyDescent="0.25">
      <c r="A93" s="25"/>
      <c r="C93" s="22"/>
      <c r="D93" s="22"/>
      <c r="E93" s="22"/>
      <c r="F93" s="22"/>
      <c r="G93" s="22"/>
      <c r="H93" s="22"/>
      <c r="J93" s="22"/>
      <c r="K93" s="22"/>
      <c r="L93" s="22"/>
      <c r="M93" s="22"/>
      <c r="N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G93" s="22"/>
      <c r="AH93" s="22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B93" s="22"/>
      <c r="BC93" s="22"/>
      <c r="BD93" s="22"/>
      <c r="BE93" s="22"/>
      <c r="BF93" s="22"/>
      <c r="BG93" s="3"/>
    </row>
    <row r="94" spans="1:62" x14ac:dyDescent="0.25">
      <c r="A94" s="35">
        <v>3</v>
      </c>
      <c r="B94" s="38" t="s">
        <v>223</v>
      </c>
      <c r="C94" s="18">
        <f>SUM(C96:C96)</f>
        <v>0</v>
      </c>
      <c r="D94" s="18">
        <f>SUM(D96:D96)</f>
        <v>0</v>
      </c>
      <c r="E94" s="18">
        <f>SUM(E96:E96)</f>
        <v>0</v>
      </c>
      <c r="F94" s="18">
        <f>SUM(F96:F96)</f>
        <v>0</v>
      </c>
      <c r="G94" s="18">
        <v>0</v>
      </c>
      <c r="H94" s="18">
        <f>SUM(H96:H96)</f>
        <v>0</v>
      </c>
      <c r="I94" s="68">
        <f>SUM(I96:I96)</f>
        <v>0</v>
      </c>
      <c r="J94" s="18">
        <f>SUM(J96:J96)</f>
        <v>0</v>
      </c>
      <c r="K94" s="18">
        <f>SUM(K96:K96)</f>
        <v>0</v>
      </c>
      <c r="L94" s="18">
        <f>SUM(L96:L96)</f>
        <v>0</v>
      </c>
      <c r="M94" s="18">
        <f t="shared" ref="M94:BG94" si="41">SUM(M96:M96)</f>
        <v>0</v>
      </c>
      <c r="N94" s="18">
        <f t="shared" si="41"/>
        <v>0</v>
      </c>
      <c r="O94" s="18">
        <f t="shared" si="41"/>
        <v>0</v>
      </c>
      <c r="P94" s="18">
        <f t="shared" si="41"/>
        <v>0</v>
      </c>
      <c r="Q94" s="18">
        <f t="shared" si="41"/>
        <v>0</v>
      </c>
      <c r="R94" s="18">
        <f t="shared" si="41"/>
        <v>0</v>
      </c>
      <c r="S94" s="18">
        <f t="shared" si="41"/>
        <v>0</v>
      </c>
      <c r="T94" s="18">
        <f t="shared" si="41"/>
        <v>0</v>
      </c>
      <c r="U94" s="18">
        <f t="shared" si="41"/>
        <v>0</v>
      </c>
      <c r="V94" s="18">
        <f t="shared" si="41"/>
        <v>0</v>
      </c>
      <c r="W94" s="18">
        <f t="shared" si="41"/>
        <v>0</v>
      </c>
      <c r="X94" s="18">
        <f t="shared" si="41"/>
        <v>0</v>
      </c>
      <c r="Y94" s="18">
        <f t="shared" si="41"/>
        <v>0</v>
      </c>
      <c r="Z94" s="18">
        <f t="shared" si="41"/>
        <v>0</v>
      </c>
      <c r="AA94" s="18">
        <f t="shared" si="41"/>
        <v>0</v>
      </c>
      <c r="AB94" s="18">
        <f t="shared" si="41"/>
        <v>0</v>
      </c>
      <c r="AC94" s="18">
        <f t="shared" si="41"/>
        <v>0</v>
      </c>
      <c r="AD94" s="18">
        <f t="shared" si="41"/>
        <v>0</v>
      </c>
      <c r="AE94" s="18">
        <f t="shared" si="41"/>
        <v>0</v>
      </c>
      <c r="AF94" s="68">
        <f t="shared" si="41"/>
        <v>0</v>
      </c>
      <c r="AG94" s="18">
        <f t="shared" si="41"/>
        <v>0</v>
      </c>
      <c r="AH94" s="18">
        <f t="shared" si="41"/>
        <v>0</v>
      </c>
      <c r="AI94" s="18">
        <f t="shared" si="41"/>
        <v>0</v>
      </c>
      <c r="AJ94" s="18">
        <f t="shared" si="41"/>
        <v>0</v>
      </c>
      <c r="AK94" s="18">
        <f t="shared" si="41"/>
        <v>0</v>
      </c>
      <c r="AL94" s="18">
        <f t="shared" si="41"/>
        <v>0</v>
      </c>
      <c r="AM94" s="18"/>
      <c r="AN94" s="18"/>
      <c r="AO94" s="18"/>
      <c r="AP94" s="18"/>
      <c r="AQ94" s="18"/>
      <c r="AR94" s="18"/>
      <c r="AS94" s="18">
        <f t="shared" si="41"/>
        <v>0</v>
      </c>
      <c r="AT94" s="18">
        <f t="shared" si="41"/>
        <v>0</v>
      </c>
      <c r="AU94" s="18">
        <f t="shared" si="41"/>
        <v>0</v>
      </c>
      <c r="AV94" s="18">
        <f t="shared" si="41"/>
        <v>0</v>
      </c>
      <c r="AW94" s="18">
        <f t="shared" si="41"/>
        <v>0</v>
      </c>
      <c r="AX94" s="18">
        <f t="shared" si="41"/>
        <v>0</v>
      </c>
      <c r="AY94" s="18">
        <f t="shared" si="41"/>
        <v>0</v>
      </c>
      <c r="AZ94" s="18">
        <f t="shared" si="41"/>
        <v>0</v>
      </c>
      <c r="BA94" s="18">
        <f t="shared" si="41"/>
        <v>0</v>
      </c>
      <c r="BB94" s="18">
        <f t="shared" si="41"/>
        <v>0</v>
      </c>
      <c r="BC94" s="18">
        <f t="shared" si="41"/>
        <v>0</v>
      </c>
      <c r="BD94" s="18">
        <f t="shared" si="41"/>
        <v>0</v>
      </c>
      <c r="BE94" s="18">
        <f t="shared" si="41"/>
        <v>0</v>
      </c>
      <c r="BF94" s="18">
        <f t="shared" si="41"/>
        <v>0</v>
      </c>
      <c r="BG94" s="18">
        <f t="shared" si="41"/>
        <v>0</v>
      </c>
    </row>
    <row r="95" spans="1:62" x14ac:dyDescent="0.25">
      <c r="A95" s="25"/>
      <c r="B95" s="22"/>
      <c r="C95" s="22"/>
      <c r="D95" s="22"/>
      <c r="E95" s="22"/>
      <c r="F95" s="22"/>
      <c r="G95" s="22"/>
      <c r="H95" s="22"/>
      <c r="J95" s="22"/>
      <c r="K95" s="22"/>
      <c r="L95" s="22"/>
      <c r="M95" s="22"/>
      <c r="N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G95" s="22"/>
      <c r="AH95" s="22"/>
      <c r="AI95" s="22"/>
      <c r="AJ95" s="22"/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B95" s="22"/>
      <c r="BC95" s="22"/>
      <c r="BD95" s="22"/>
      <c r="BE95" s="22"/>
      <c r="BF95" s="22"/>
      <c r="BG95" s="3"/>
      <c r="BH95" s="1"/>
      <c r="BI95" s="1"/>
      <c r="BJ95" s="1"/>
    </row>
    <row r="96" spans="1:62" x14ac:dyDescent="0.25">
      <c r="A96" s="25" t="s">
        <v>224</v>
      </c>
      <c r="B96" t="s">
        <v>225</v>
      </c>
      <c r="C96" s="22">
        <v>0</v>
      </c>
      <c r="D96" s="22">
        <f>+BG96</f>
        <v>0</v>
      </c>
      <c r="E96" s="22">
        <f>+AS96+AY96</f>
        <v>0</v>
      </c>
      <c r="F96" s="22">
        <f>+C96+D96+E96</f>
        <v>0</v>
      </c>
      <c r="G96" s="22"/>
      <c r="H96" s="22">
        <v>0</v>
      </c>
      <c r="I96" s="2">
        <v>0</v>
      </c>
      <c r="J96" s="22">
        <v>0</v>
      </c>
      <c r="K96" s="22">
        <v>0</v>
      </c>
      <c r="L96" s="22">
        <f>+K96+G96</f>
        <v>0</v>
      </c>
      <c r="M96" s="22">
        <v>0</v>
      </c>
      <c r="N96" s="22">
        <f>IF(M96&gt;0,(L96-M96),0)</f>
        <v>0</v>
      </c>
      <c r="O96" s="24">
        <f>F96-L96</f>
        <v>0</v>
      </c>
      <c r="P96" s="24">
        <f>F96-M96</f>
        <v>0</v>
      </c>
      <c r="Q96" s="24">
        <f>IF(N96&gt;0,(F96-L96-N96),(F96-L96+N96))</f>
        <v>0</v>
      </c>
      <c r="R96" s="3"/>
      <c r="S96" s="3"/>
      <c r="T96" s="3"/>
      <c r="U96" s="3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G96" s="22"/>
      <c r="AH96" s="22"/>
      <c r="AI96" s="22"/>
      <c r="AJ96" s="22"/>
      <c r="AK96" s="22"/>
      <c r="AL96" s="22"/>
      <c r="AM96" s="22"/>
      <c r="AN96" s="22"/>
      <c r="AO96" s="22"/>
      <c r="AP96" s="22"/>
      <c r="AQ96" s="22"/>
      <c r="AR96" s="22"/>
      <c r="AS96" s="22">
        <f>SUM(R96:AL96)</f>
        <v>0</v>
      </c>
      <c r="AT96" s="3"/>
      <c r="AU96" s="3"/>
      <c r="AV96" s="3"/>
      <c r="AW96" s="3"/>
      <c r="AX96" s="3"/>
      <c r="AY96" s="22">
        <f>+AT96+AU96+AV96+AW96+AX96</f>
        <v>0</v>
      </c>
      <c r="AZ96" s="3"/>
      <c r="BA96" s="3"/>
      <c r="BB96" s="3"/>
      <c r="BC96" s="3"/>
      <c r="BD96" s="3"/>
      <c r="BE96" s="3"/>
      <c r="BF96" s="3"/>
      <c r="BG96" s="22">
        <f>SUM(AZ96:BB96)</f>
        <v>0</v>
      </c>
    </row>
    <row r="97" spans="1:62" x14ac:dyDescent="0.25">
      <c r="A97" s="25"/>
      <c r="C97" s="22"/>
      <c r="D97" s="22"/>
      <c r="E97" s="22"/>
      <c r="F97" s="22"/>
      <c r="G97" s="3"/>
      <c r="H97" s="22"/>
      <c r="J97" s="22"/>
      <c r="K97" s="22"/>
      <c r="L97" s="22"/>
      <c r="M97" s="22"/>
      <c r="N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G97" s="22"/>
      <c r="AH97" s="22"/>
      <c r="AI97" s="22"/>
      <c r="AJ97" s="22"/>
      <c r="AK97" s="22"/>
      <c r="AL97" s="22"/>
      <c r="AM97" s="22"/>
      <c r="AN97" s="22"/>
      <c r="AO97" s="22"/>
      <c r="AP97" s="2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B97" s="22"/>
      <c r="BC97" s="22"/>
      <c r="BD97" s="22"/>
      <c r="BE97" s="22"/>
      <c r="BF97" s="22"/>
      <c r="BG97" s="3"/>
    </row>
    <row r="98" spans="1:62" x14ac:dyDescent="0.25">
      <c r="A98" s="35">
        <v>5</v>
      </c>
      <c r="B98" s="38" t="s">
        <v>226</v>
      </c>
      <c r="C98" s="18">
        <f>SUM(C100:C110)</f>
        <v>8500000</v>
      </c>
      <c r="D98" s="18">
        <f>SUM(D100:D110)</f>
        <v>0</v>
      </c>
      <c r="E98" s="18">
        <f>SUM(E100:E110)</f>
        <v>0</v>
      </c>
      <c r="F98" s="18">
        <f>SUM(F100:F110)</f>
        <v>8500000</v>
      </c>
      <c r="G98" s="18">
        <f>SUM(G100:G110)</f>
        <v>0</v>
      </c>
      <c r="H98" s="18">
        <f>SUM(H101:H110)</f>
        <v>0</v>
      </c>
      <c r="I98" s="68">
        <f>SUM(I101:I109)</f>
        <v>0</v>
      </c>
      <c r="J98" s="18">
        <f>SUM(J101:J109)</f>
        <v>0</v>
      </c>
      <c r="K98" s="18">
        <f>SUM(K101:K110)</f>
        <v>0</v>
      </c>
      <c r="L98" s="18">
        <f t="shared" ref="L98:Q98" si="42">SUM(L100:L110)</f>
        <v>0</v>
      </c>
      <c r="M98" s="18">
        <f t="shared" si="42"/>
        <v>7452593.7400000002</v>
      </c>
      <c r="N98" s="18">
        <f>SUM(N100:N110)</f>
        <v>-7452593.7400000002</v>
      </c>
      <c r="O98" s="18">
        <f t="shared" si="42"/>
        <v>8500000</v>
      </c>
      <c r="P98" s="18">
        <f t="shared" si="42"/>
        <v>1047406.26</v>
      </c>
      <c r="Q98" s="18">
        <f t="shared" si="42"/>
        <v>1047406.26</v>
      </c>
      <c r="R98" s="18">
        <f>SUM(R101:R109)</f>
        <v>0</v>
      </c>
      <c r="S98" s="18">
        <f>SUM(S101:S109)</f>
        <v>0</v>
      </c>
      <c r="T98" s="18">
        <f>SUM(T100:T110)</f>
        <v>0</v>
      </c>
      <c r="U98" s="18">
        <f>SUM(U100:U110)</f>
        <v>0</v>
      </c>
      <c r="V98" s="18">
        <f>SUM(V101:V111)</f>
        <v>0</v>
      </c>
      <c r="W98" s="18">
        <f t="shared" ref="W98:AB98" si="43">SUM(W101:W109)</f>
        <v>0</v>
      </c>
      <c r="X98" s="18">
        <f>SUM(X100:X110)</f>
        <v>0</v>
      </c>
      <c r="Y98" s="18">
        <f>SUM(Y101:Y109)</f>
        <v>0</v>
      </c>
      <c r="Z98" s="18">
        <f t="shared" si="43"/>
        <v>0</v>
      </c>
      <c r="AA98" s="18">
        <f t="shared" si="43"/>
        <v>0</v>
      </c>
      <c r="AB98" s="18">
        <f t="shared" si="43"/>
        <v>0</v>
      </c>
      <c r="AC98" s="18">
        <f>SUM(AC100:AC110)</f>
        <v>0</v>
      </c>
      <c r="AD98" s="18">
        <f t="shared" ref="AD98:AQ98" si="44">SUM(AD100:AD109)</f>
        <v>0</v>
      </c>
      <c r="AE98" s="18">
        <f t="shared" si="44"/>
        <v>0</v>
      </c>
      <c r="AF98" s="68">
        <f t="shared" si="44"/>
        <v>0</v>
      </c>
      <c r="AG98" s="18">
        <f t="shared" si="44"/>
        <v>0</v>
      </c>
      <c r="AH98" s="18">
        <f t="shared" si="44"/>
        <v>0</v>
      </c>
      <c r="AI98" s="18">
        <f t="shared" si="44"/>
        <v>0</v>
      </c>
      <c r="AJ98" s="18">
        <f t="shared" si="44"/>
        <v>0</v>
      </c>
      <c r="AK98" s="18">
        <f t="shared" si="44"/>
        <v>0</v>
      </c>
      <c r="AL98" s="18">
        <f t="shared" si="44"/>
        <v>0</v>
      </c>
      <c r="AM98" s="18">
        <f t="shared" si="44"/>
        <v>0</v>
      </c>
      <c r="AN98" s="18">
        <f t="shared" si="44"/>
        <v>0</v>
      </c>
      <c r="AO98" s="18">
        <f t="shared" si="44"/>
        <v>0</v>
      </c>
      <c r="AP98" s="18">
        <f t="shared" si="44"/>
        <v>0</v>
      </c>
      <c r="AQ98" s="18">
        <f t="shared" si="44"/>
        <v>0</v>
      </c>
      <c r="AR98" s="18">
        <f>SUM(AR100:AR110)</f>
        <v>0</v>
      </c>
      <c r="AS98" s="18">
        <f>SUM(AS100:AS110)</f>
        <v>0</v>
      </c>
      <c r="AT98" s="18">
        <f t="shared" ref="AT98:BG98" si="45">SUM(AT101:AT109)</f>
        <v>0</v>
      </c>
      <c r="AU98" s="18">
        <f t="shared" si="45"/>
        <v>0</v>
      </c>
      <c r="AV98" s="18">
        <f t="shared" si="45"/>
        <v>0</v>
      </c>
      <c r="AW98" s="18">
        <f t="shared" si="45"/>
        <v>0</v>
      </c>
      <c r="AX98" s="18">
        <f t="shared" si="45"/>
        <v>0</v>
      </c>
      <c r="AY98" s="18">
        <f t="shared" si="45"/>
        <v>0</v>
      </c>
      <c r="AZ98" s="18">
        <f t="shared" si="45"/>
        <v>0</v>
      </c>
      <c r="BA98" s="18">
        <f t="shared" si="45"/>
        <v>0</v>
      </c>
      <c r="BB98" s="18">
        <f t="shared" si="45"/>
        <v>0</v>
      </c>
      <c r="BC98" s="18">
        <f t="shared" si="45"/>
        <v>0</v>
      </c>
      <c r="BD98" s="18">
        <f t="shared" si="45"/>
        <v>0</v>
      </c>
      <c r="BE98" s="18">
        <f t="shared" si="45"/>
        <v>0</v>
      </c>
      <c r="BF98" s="18">
        <f t="shared" si="45"/>
        <v>0</v>
      </c>
      <c r="BG98" s="18">
        <f t="shared" si="45"/>
        <v>0</v>
      </c>
    </row>
    <row r="99" spans="1:62" x14ac:dyDescent="0.25">
      <c r="A99" s="11"/>
      <c r="B99" s="1"/>
      <c r="C99" s="3"/>
      <c r="D99" s="3"/>
      <c r="E99" s="3"/>
      <c r="F99" s="3"/>
      <c r="G99" s="22"/>
      <c r="H99" s="22"/>
      <c r="J99" s="22"/>
      <c r="K99" s="22"/>
      <c r="L99" s="22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69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</row>
    <row r="100" spans="1:62" s="1" customFormat="1" x14ac:dyDescent="0.25">
      <c r="A100" s="25" t="s">
        <v>227</v>
      </c>
      <c r="B100" t="s">
        <v>228</v>
      </c>
      <c r="C100" s="22"/>
      <c r="D100" s="22">
        <f t="shared" ref="D100:D110" si="46">+BG100</f>
        <v>0</v>
      </c>
      <c r="E100" s="22">
        <f t="shared" ref="E100:E110" si="47">+AS100+AY100</f>
        <v>0</v>
      </c>
      <c r="F100" s="22">
        <f t="shared" ref="F100:F110" si="48">+C100+D100+E100</f>
        <v>0</v>
      </c>
      <c r="G100" s="22"/>
      <c r="H100" s="22">
        <v>0</v>
      </c>
      <c r="I100" s="2">
        <v>0</v>
      </c>
      <c r="J100" s="22">
        <v>0</v>
      </c>
      <c r="K100" s="22">
        <f t="shared" ref="K100:K110" si="49">SUM(H100:J100)</f>
        <v>0</v>
      </c>
      <c r="L100" s="22">
        <f t="shared" ref="L100:L110" si="50">+K100+G100</f>
        <v>0</v>
      </c>
      <c r="M100" s="22">
        <v>0</v>
      </c>
      <c r="N100" s="22">
        <f t="shared" ref="N100:N110" si="51">IF(M100&gt;0,(L100-M100),0)</f>
        <v>0</v>
      </c>
      <c r="O100" s="24">
        <f t="shared" ref="O100:O110" si="52">F100-L100</f>
        <v>0</v>
      </c>
      <c r="P100" s="24">
        <f t="shared" ref="P100:P110" si="53">F100-M100</f>
        <v>0</v>
      </c>
      <c r="Q100" s="24">
        <f t="shared" ref="Q100:Q110" si="54">IF(N100&gt;0,(F100-L100-N100),(F100-L100+N100))</f>
        <v>0</v>
      </c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"/>
      <c r="AG100" s="22"/>
      <c r="AH100" s="22"/>
      <c r="AI100" s="22"/>
      <c r="AJ100" s="22"/>
      <c r="AK100" s="22"/>
      <c r="AL100" s="22"/>
      <c r="AM100" s="22"/>
      <c r="AN100" s="22"/>
      <c r="AO100" s="22"/>
      <c r="AP100" s="22"/>
      <c r="AQ100" s="22"/>
      <c r="AR100" s="22"/>
      <c r="AS100" s="22">
        <f t="shared" ref="AS100:AS110" si="55">SUM(R100:AR100)</f>
        <v>0</v>
      </c>
      <c r="AT100" s="22"/>
      <c r="AU100" s="22"/>
      <c r="AV100" s="22"/>
      <c r="AW100" s="22"/>
      <c r="AX100" s="22"/>
      <c r="AY100" s="22">
        <f t="shared" ref="AY100:AY110" si="56">+AT100+AU100+AV100+AW100+AX100</f>
        <v>0</v>
      </c>
      <c r="AZ100" s="22"/>
      <c r="BA100" s="22"/>
      <c r="BB100" s="22"/>
      <c r="BC100" s="22"/>
      <c r="BD100" s="22"/>
      <c r="BE100" s="22"/>
      <c r="BF100" s="22"/>
      <c r="BG100" s="22">
        <f t="shared" ref="BG100:BG110" si="57">SUM(AZ100:BF100)</f>
        <v>0</v>
      </c>
      <c r="BH100"/>
      <c r="BI100"/>
      <c r="BJ100"/>
    </row>
    <row r="101" spans="1:62" s="1" customFormat="1" x14ac:dyDescent="0.25">
      <c r="A101" s="25" t="s">
        <v>229</v>
      </c>
      <c r="B101" t="s">
        <v>230</v>
      </c>
      <c r="C101" s="22"/>
      <c r="D101" s="22">
        <f t="shared" si="46"/>
        <v>0</v>
      </c>
      <c r="E101" s="22">
        <f t="shared" si="47"/>
        <v>0</v>
      </c>
      <c r="F101" s="22">
        <f t="shared" si="48"/>
        <v>0</v>
      </c>
      <c r="G101" s="22"/>
      <c r="H101" s="22">
        <v>0</v>
      </c>
      <c r="I101" s="2">
        <v>0</v>
      </c>
      <c r="J101" s="22">
        <v>0</v>
      </c>
      <c r="K101" s="22">
        <f t="shared" si="49"/>
        <v>0</v>
      </c>
      <c r="L101" s="22">
        <f t="shared" si="50"/>
        <v>0</v>
      </c>
      <c r="M101" s="22">
        <v>0</v>
      </c>
      <c r="N101" s="22">
        <f t="shared" si="51"/>
        <v>0</v>
      </c>
      <c r="O101" s="24">
        <f t="shared" si="52"/>
        <v>0</v>
      </c>
      <c r="P101" s="24">
        <f t="shared" si="53"/>
        <v>0</v>
      </c>
      <c r="Q101" s="24">
        <f t="shared" si="54"/>
        <v>0</v>
      </c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"/>
      <c r="AG101" s="22"/>
      <c r="AH101" s="22"/>
      <c r="AI101" s="22"/>
      <c r="AJ101" s="22"/>
      <c r="AK101" s="22"/>
      <c r="AL101" s="22"/>
      <c r="AM101" s="22"/>
      <c r="AN101" s="22"/>
      <c r="AO101" s="22"/>
      <c r="AP101" s="22"/>
      <c r="AQ101" s="22"/>
      <c r="AR101" s="22"/>
      <c r="AS101" s="22">
        <f t="shared" si="55"/>
        <v>0</v>
      </c>
      <c r="AT101" s="22"/>
      <c r="AU101" s="22"/>
      <c r="AV101" s="22"/>
      <c r="AW101" s="22"/>
      <c r="AX101" s="22"/>
      <c r="AY101" s="22">
        <f t="shared" si="56"/>
        <v>0</v>
      </c>
      <c r="AZ101" s="22"/>
      <c r="BA101" s="22"/>
      <c r="BB101" s="22"/>
      <c r="BC101" s="22"/>
      <c r="BD101" s="22"/>
      <c r="BE101" s="22"/>
      <c r="BF101" s="22"/>
      <c r="BG101" s="22">
        <f t="shared" si="57"/>
        <v>0</v>
      </c>
      <c r="BH101"/>
      <c r="BI101"/>
      <c r="BJ101"/>
    </row>
    <row r="102" spans="1:62" x14ac:dyDescent="0.25">
      <c r="A102" s="25" t="s">
        <v>231</v>
      </c>
      <c r="B102" t="s">
        <v>232</v>
      </c>
      <c r="C102" s="22"/>
      <c r="D102" s="22">
        <f t="shared" si="46"/>
        <v>0</v>
      </c>
      <c r="E102" s="22">
        <f t="shared" si="47"/>
        <v>0</v>
      </c>
      <c r="F102" s="22">
        <f t="shared" si="48"/>
        <v>0</v>
      </c>
      <c r="G102" s="22"/>
      <c r="H102" s="22">
        <v>0</v>
      </c>
      <c r="I102" s="2">
        <v>0</v>
      </c>
      <c r="J102" s="22">
        <v>0</v>
      </c>
      <c r="K102" s="22">
        <f t="shared" si="49"/>
        <v>0</v>
      </c>
      <c r="L102" s="22">
        <f t="shared" si="50"/>
        <v>0</v>
      </c>
      <c r="M102" s="22">
        <v>0</v>
      </c>
      <c r="N102" s="22">
        <f t="shared" si="51"/>
        <v>0</v>
      </c>
      <c r="O102" s="24">
        <f t="shared" si="52"/>
        <v>0</v>
      </c>
      <c r="P102" s="24">
        <f t="shared" si="53"/>
        <v>0</v>
      </c>
      <c r="Q102" s="24">
        <f t="shared" si="54"/>
        <v>0</v>
      </c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G102" s="22"/>
      <c r="AH102" s="22"/>
      <c r="AI102" s="22"/>
      <c r="AJ102" s="22"/>
      <c r="AK102" s="22"/>
      <c r="AL102" s="22"/>
      <c r="AM102" s="22"/>
      <c r="AN102" s="22"/>
      <c r="AO102" s="22"/>
      <c r="AP102" s="22"/>
      <c r="AQ102" s="22"/>
      <c r="AR102" s="22"/>
      <c r="AS102" s="22">
        <f t="shared" si="55"/>
        <v>0</v>
      </c>
      <c r="AT102" s="22"/>
      <c r="AU102" s="22"/>
      <c r="AV102" s="22"/>
      <c r="AW102" s="22"/>
      <c r="AX102" s="22"/>
      <c r="AY102" s="22">
        <f t="shared" si="56"/>
        <v>0</v>
      </c>
      <c r="AZ102" s="22"/>
      <c r="BB102" s="22"/>
      <c r="BC102" s="22"/>
      <c r="BD102" s="22"/>
      <c r="BE102" s="22"/>
      <c r="BF102" s="22"/>
      <c r="BG102" s="22">
        <f t="shared" si="57"/>
        <v>0</v>
      </c>
    </row>
    <row r="103" spans="1:62" s="1" customFormat="1" ht="13.5" customHeight="1" x14ac:dyDescent="0.25">
      <c r="A103" s="25" t="s">
        <v>233</v>
      </c>
      <c r="B103" t="s">
        <v>234</v>
      </c>
      <c r="C103" s="22">
        <v>1500000</v>
      </c>
      <c r="D103" s="22">
        <f t="shared" si="46"/>
        <v>0</v>
      </c>
      <c r="E103" s="22">
        <f t="shared" si="47"/>
        <v>0</v>
      </c>
      <c r="F103" s="22">
        <f t="shared" si="48"/>
        <v>1500000</v>
      </c>
      <c r="G103" s="22"/>
      <c r="H103" s="22">
        <v>0</v>
      </c>
      <c r="I103" s="2">
        <v>0</v>
      </c>
      <c r="J103" s="22">
        <v>0</v>
      </c>
      <c r="K103" s="22">
        <f t="shared" si="49"/>
        <v>0</v>
      </c>
      <c r="L103" s="22">
        <f t="shared" si="50"/>
        <v>0</v>
      </c>
      <c r="M103" s="22">
        <v>1452593.74</v>
      </c>
      <c r="N103" s="22">
        <f t="shared" si="51"/>
        <v>-1452593.74</v>
      </c>
      <c r="O103" s="24">
        <f t="shared" si="52"/>
        <v>1500000</v>
      </c>
      <c r="P103" s="24">
        <f t="shared" si="53"/>
        <v>47406.260000000009</v>
      </c>
      <c r="Q103" s="24">
        <f t="shared" si="54"/>
        <v>47406.260000000009</v>
      </c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"/>
      <c r="AG103" s="22"/>
      <c r="AH103" s="22"/>
      <c r="AI103" s="22"/>
      <c r="AJ103" s="22"/>
      <c r="AK103" s="22"/>
      <c r="AL103" s="22"/>
      <c r="AM103" s="22"/>
      <c r="AN103" s="22"/>
      <c r="AO103" s="22"/>
      <c r="AP103" s="22"/>
      <c r="AQ103" s="22"/>
      <c r="AR103" s="22"/>
      <c r="AS103" s="22">
        <f t="shared" si="55"/>
        <v>0</v>
      </c>
      <c r="AT103" s="22"/>
      <c r="AU103" s="22"/>
      <c r="AV103" s="22"/>
      <c r="AW103" s="22"/>
      <c r="AX103" s="22"/>
      <c r="AY103" s="22">
        <f t="shared" si="56"/>
        <v>0</v>
      </c>
      <c r="AZ103" s="22"/>
      <c r="BA103" s="22"/>
      <c r="BB103" s="22"/>
      <c r="BC103" s="22"/>
      <c r="BD103" s="22"/>
      <c r="BE103" s="22"/>
      <c r="BF103" s="22"/>
      <c r="BG103" s="22">
        <f t="shared" si="57"/>
        <v>0</v>
      </c>
    </row>
    <row r="104" spans="1:62" x14ac:dyDescent="0.25">
      <c r="A104" s="25" t="s">
        <v>235</v>
      </c>
      <c r="B104" t="s">
        <v>236</v>
      </c>
      <c r="C104" s="22">
        <v>5000000</v>
      </c>
      <c r="D104" s="22">
        <f t="shared" si="46"/>
        <v>0</v>
      </c>
      <c r="E104" s="22">
        <f t="shared" si="47"/>
        <v>0</v>
      </c>
      <c r="F104" s="22">
        <f t="shared" si="48"/>
        <v>5000000</v>
      </c>
      <c r="G104" s="22"/>
      <c r="H104" s="22">
        <v>0</v>
      </c>
      <c r="I104" s="2">
        <v>0</v>
      </c>
      <c r="J104" s="22">
        <v>0</v>
      </c>
      <c r="K104" s="22">
        <f t="shared" si="49"/>
        <v>0</v>
      </c>
      <c r="L104" s="22">
        <f t="shared" si="50"/>
        <v>0</v>
      </c>
      <c r="M104" s="22">
        <v>5000000</v>
      </c>
      <c r="N104" s="22">
        <f t="shared" si="51"/>
        <v>-5000000</v>
      </c>
      <c r="O104" s="24">
        <f t="shared" si="52"/>
        <v>5000000</v>
      </c>
      <c r="P104" s="24">
        <f t="shared" si="53"/>
        <v>0</v>
      </c>
      <c r="Q104" s="24">
        <f t="shared" si="54"/>
        <v>0</v>
      </c>
      <c r="R104" s="3"/>
      <c r="S104" s="3"/>
      <c r="T104" s="22"/>
      <c r="U104" s="22"/>
      <c r="V104" s="22"/>
      <c r="W104" s="3"/>
      <c r="X104" s="3"/>
      <c r="Y104" s="3"/>
      <c r="Z104" s="3"/>
      <c r="AA104" s="3"/>
      <c r="AB104" s="3"/>
      <c r="AC104" s="22"/>
      <c r="AD104" s="22"/>
      <c r="AE104" s="22"/>
      <c r="AG104" s="22"/>
      <c r="AH104" s="22"/>
      <c r="AI104" s="22"/>
      <c r="AJ104" s="22"/>
      <c r="AK104" s="22"/>
      <c r="AL104" s="22"/>
      <c r="AM104" s="22"/>
      <c r="AN104" s="22"/>
      <c r="AO104" s="22"/>
      <c r="AP104" s="22"/>
      <c r="AQ104" s="22"/>
      <c r="AR104" s="22"/>
      <c r="AS104" s="22">
        <f t="shared" si="55"/>
        <v>0</v>
      </c>
      <c r="AT104" s="22"/>
      <c r="AU104" s="3"/>
      <c r="AV104" s="3"/>
      <c r="AW104" s="3"/>
      <c r="AX104" s="3"/>
      <c r="AY104" s="22">
        <f t="shared" si="56"/>
        <v>0</v>
      </c>
      <c r="AZ104" s="3"/>
      <c r="BB104" s="3"/>
      <c r="BC104" s="3"/>
      <c r="BD104" s="3"/>
      <c r="BE104" s="3"/>
      <c r="BF104" s="22"/>
      <c r="BG104" s="22">
        <f t="shared" si="57"/>
        <v>0</v>
      </c>
      <c r="BH104" s="1"/>
      <c r="BI104" s="1"/>
      <c r="BJ104" s="1"/>
    </row>
    <row r="105" spans="1:62" x14ac:dyDescent="0.25">
      <c r="A105" s="25" t="s">
        <v>237</v>
      </c>
      <c r="B105" t="s">
        <v>238</v>
      </c>
      <c r="C105" s="22"/>
      <c r="D105" s="22">
        <f t="shared" si="46"/>
        <v>0</v>
      </c>
      <c r="E105" s="22">
        <f t="shared" si="47"/>
        <v>0</v>
      </c>
      <c r="F105" s="22">
        <f t="shared" si="48"/>
        <v>0</v>
      </c>
      <c r="G105" s="22"/>
      <c r="H105" s="22">
        <v>0</v>
      </c>
      <c r="I105" s="2">
        <v>0</v>
      </c>
      <c r="J105" s="22">
        <v>0</v>
      </c>
      <c r="K105" s="22">
        <f t="shared" si="49"/>
        <v>0</v>
      </c>
      <c r="L105" s="22">
        <f t="shared" si="50"/>
        <v>0</v>
      </c>
      <c r="M105" s="22">
        <v>0</v>
      </c>
      <c r="N105" s="22">
        <f t="shared" si="51"/>
        <v>0</v>
      </c>
      <c r="O105" s="24">
        <f t="shared" si="52"/>
        <v>0</v>
      </c>
      <c r="P105" s="24">
        <f t="shared" si="53"/>
        <v>0</v>
      </c>
      <c r="Q105" s="24">
        <f t="shared" si="54"/>
        <v>0</v>
      </c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G105" s="22"/>
      <c r="AH105" s="22"/>
      <c r="AI105" s="22"/>
      <c r="AJ105" s="22"/>
      <c r="AK105" s="22"/>
      <c r="AL105" s="22"/>
      <c r="AM105" s="22"/>
      <c r="AN105" s="22"/>
      <c r="AO105" s="22"/>
      <c r="AP105" s="22"/>
      <c r="AQ105" s="22"/>
      <c r="AR105" s="22"/>
      <c r="AS105" s="22">
        <f t="shared" si="55"/>
        <v>0</v>
      </c>
      <c r="AT105" s="22"/>
      <c r="AU105" s="22"/>
      <c r="AV105" s="22"/>
      <c r="AW105" s="22"/>
      <c r="AX105" s="22"/>
      <c r="AY105" s="22">
        <f t="shared" si="56"/>
        <v>0</v>
      </c>
      <c r="AZ105" s="3"/>
      <c r="BA105" s="3"/>
      <c r="BB105" s="3"/>
      <c r="BC105" s="22"/>
      <c r="BD105" s="22"/>
      <c r="BE105" s="22"/>
      <c r="BF105" s="22"/>
      <c r="BG105" s="22">
        <f t="shared" si="57"/>
        <v>0</v>
      </c>
    </row>
    <row r="106" spans="1:62" x14ac:dyDescent="0.25">
      <c r="A106" s="25" t="s">
        <v>239</v>
      </c>
      <c r="B106" s="39" t="s">
        <v>240</v>
      </c>
      <c r="C106" s="22">
        <v>2000000</v>
      </c>
      <c r="D106" s="22">
        <f t="shared" si="46"/>
        <v>0</v>
      </c>
      <c r="E106" s="22">
        <f t="shared" si="47"/>
        <v>0</v>
      </c>
      <c r="F106" s="22">
        <f t="shared" si="48"/>
        <v>2000000</v>
      </c>
      <c r="G106" s="22"/>
      <c r="H106" s="22">
        <v>0</v>
      </c>
      <c r="I106" s="2">
        <v>0</v>
      </c>
      <c r="J106" s="22">
        <v>0</v>
      </c>
      <c r="K106" s="22">
        <f t="shared" si="49"/>
        <v>0</v>
      </c>
      <c r="L106" s="22">
        <f t="shared" si="50"/>
        <v>0</v>
      </c>
      <c r="M106" s="22">
        <v>1000000</v>
      </c>
      <c r="N106" s="22">
        <f t="shared" si="51"/>
        <v>-1000000</v>
      </c>
      <c r="O106" s="24">
        <f t="shared" si="52"/>
        <v>2000000</v>
      </c>
      <c r="P106" s="24">
        <f t="shared" si="53"/>
        <v>1000000</v>
      </c>
      <c r="Q106" s="24">
        <f t="shared" si="54"/>
        <v>1000000</v>
      </c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G106" s="22"/>
      <c r="AH106" s="22"/>
      <c r="AI106" s="22"/>
      <c r="AJ106" s="22"/>
      <c r="AK106" s="22"/>
      <c r="AL106" s="22"/>
      <c r="AM106" s="22"/>
      <c r="AN106" s="22"/>
      <c r="AO106" s="22"/>
      <c r="AP106" s="22"/>
      <c r="AQ106" s="22"/>
      <c r="AR106" s="22"/>
      <c r="AS106" s="22">
        <f t="shared" si="55"/>
        <v>0</v>
      </c>
      <c r="AT106" s="22"/>
      <c r="AU106" s="22"/>
      <c r="AV106" s="22"/>
      <c r="AW106" s="22"/>
      <c r="AX106" s="22"/>
      <c r="AY106" s="22">
        <f t="shared" si="56"/>
        <v>0</v>
      </c>
      <c r="AZ106" s="22"/>
      <c r="BB106" s="22"/>
      <c r="BC106" s="22"/>
      <c r="BD106" s="22"/>
      <c r="BE106" s="22"/>
      <c r="BF106" s="22"/>
      <c r="BG106" s="22">
        <f t="shared" si="57"/>
        <v>0</v>
      </c>
      <c r="BH106" s="1"/>
      <c r="BI106" s="1"/>
      <c r="BJ106" s="1"/>
    </row>
    <row r="107" spans="1:62" x14ac:dyDescent="0.25">
      <c r="A107" s="25" t="s">
        <v>241</v>
      </c>
      <c r="B107" t="s">
        <v>242</v>
      </c>
      <c r="C107" s="22"/>
      <c r="D107" s="22">
        <f t="shared" si="46"/>
        <v>0</v>
      </c>
      <c r="E107" s="22">
        <f t="shared" si="47"/>
        <v>0</v>
      </c>
      <c r="F107" s="22">
        <f t="shared" si="48"/>
        <v>0</v>
      </c>
      <c r="G107" s="22"/>
      <c r="H107" s="22">
        <v>0</v>
      </c>
      <c r="I107" s="2">
        <v>0</v>
      </c>
      <c r="J107" s="22">
        <v>0</v>
      </c>
      <c r="K107" s="22">
        <f t="shared" si="49"/>
        <v>0</v>
      </c>
      <c r="L107" s="22">
        <f t="shared" si="50"/>
        <v>0</v>
      </c>
      <c r="M107" s="22">
        <v>0</v>
      </c>
      <c r="N107" s="22">
        <f t="shared" si="51"/>
        <v>0</v>
      </c>
      <c r="O107" s="24">
        <f t="shared" si="52"/>
        <v>0</v>
      </c>
      <c r="P107" s="24">
        <f t="shared" si="53"/>
        <v>0</v>
      </c>
      <c r="Q107" s="24">
        <f t="shared" si="54"/>
        <v>0</v>
      </c>
      <c r="R107" s="3"/>
      <c r="S107" s="3"/>
      <c r="T107" s="22"/>
      <c r="U107" s="22"/>
      <c r="V107" s="3"/>
      <c r="W107" s="22"/>
      <c r="X107" s="22"/>
      <c r="Y107" s="3"/>
      <c r="Z107" s="3"/>
      <c r="AA107" s="3"/>
      <c r="AB107" s="3"/>
      <c r="AC107" s="22"/>
      <c r="AD107" s="22"/>
      <c r="AE107" s="22"/>
      <c r="AF107" s="22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22">
        <f t="shared" si="55"/>
        <v>0</v>
      </c>
      <c r="AT107" s="3"/>
      <c r="AU107" s="3"/>
      <c r="AV107" s="3"/>
      <c r="AW107" s="3"/>
      <c r="AX107" s="3"/>
      <c r="AY107" s="22">
        <f t="shared" si="56"/>
        <v>0</v>
      </c>
      <c r="AZ107" s="22"/>
      <c r="BA107" s="3"/>
      <c r="BB107" s="3"/>
      <c r="BC107" s="22"/>
      <c r="BD107" s="22"/>
      <c r="BE107" s="22"/>
      <c r="BF107" s="22"/>
      <c r="BG107" s="22">
        <f t="shared" si="57"/>
        <v>0</v>
      </c>
      <c r="BH107" s="1"/>
      <c r="BI107" s="1"/>
      <c r="BJ107" s="1"/>
    </row>
    <row r="108" spans="1:62" x14ac:dyDescent="0.25">
      <c r="A108" s="25" t="s">
        <v>243</v>
      </c>
      <c r="B108" t="s">
        <v>244</v>
      </c>
      <c r="C108" s="22"/>
      <c r="D108" s="22">
        <f t="shared" si="46"/>
        <v>0</v>
      </c>
      <c r="E108" s="22">
        <f t="shared" si="47"/>
        <v>0</v>
      </c>
      <c r="F108" s="22">
        <f t="shared" si="48"/>
        <v>0</v>
      </c>
      <c r="G108" s="22"/>
      <c r="H108" s="22">
        <v>0</v>
      </c>
      <c r="I108" s="2">
        <v>0</v>
      </c>
      <c r="J108" s="22">
        <v>0</v>
      </c>
      <c r="K108" s="22">
        <f t="shared" si="49"/>
        <v>0</v>
      </c>
      <c r="L108" s="22">
        <f t="shared" si="50"/>
        <v>0</v>
      </c>
      <c r="M108" s="22">
        <v>0</v>
      </c>
      <c r="N108" s="22">
        <f t="shared" si="51"/>
        <v>0</v>
      </c>
      <c r="O108" s="24">
        <f t="shared" si="52"/>
        <v>0</v>
      </c>
      <c r="P108" s="24">
        <f t="shared" si="53"/>
        <v>0</v>
      </c>
      <c r="Q108" s="24">
        <f t="shared" si="54"/>
        <v>0</v>
      </c>
      <c r="R108" s="3"/>
      <c r="S108" s="3"/>
      <c r="T108" s="22"/>
      <c r="U108" s="22"/>
      <c r="V108" s="22"/>
      <c r="W108" s="22"/>
      <c r="X108" s="22"/>
      <c r="Y108" s="3"/>
      <c r="Z108" s="3"/>
      <c r="AA108" s="3"/>
      <c r="AB108" s="3"/>
      <c r="AC108" s="22"/>
      <c r="AD108" s="22"/>
      <c r="AE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22">
        <f t="shared" si="55"/>
        <v>0</v>
      </c>
      <c r="AT108" s="3"/>
      <c r="AU108" s="3"/>
      <c r="AV108" s="3"/>
      <c r="AW108" s="3"/>
      <c r="AX108" s="3"/>
      <c r="AY108" s="22">
        <f t="shared" si="56"/>
        <v>0</v>
      </c>
      <c r="AZ108" s="22"/>
      <c r="BB108" s="3"/>
      <c r="BC108" s="22"/>
      <c r="BD108" s="22"/>
      <c r="BE108" s="22"/>
      <c r="BF108" s="22"/>
      <c r="BG108" s="22">
        <f t="shared" si="57"/>
        <v>0</v>
      </c>
    </row>
    <row r="109" spans="1:62" x14ac:dyDescent="0.25">
      <c r="A109" s="25" t="s">
        <v>245</v>
      </c>
      <c r="B109" t="s">
        <v>246</v>
      </c>
      <c r="C109" s="22"/>
      <c r="D109" s="22">
        <f t="shared" si="46"/>
        <v>0</v>
      </c>
      <c r="E109" s="22">
        <f t="shared" si="47"/>
        <v>0</v>
      </c>
      <c r="F109" s="22">
        <f t="shared" si="48"/>
        <v>0</v>
      </c>
      <c r="G109" s="22"/>
      <c r="H109" s="22">
        <v>0</v>
      </c>
      <c r="I109" s="2">
        <v>0</v>
      </c>
      <c r="J109" s="22">
        <v>0</v>
      </c>
      <c r="K109" s="22">
        <f t="shared" si="49"/>
        <v>0</v>
      </c>
      <c r="L109" s="22">
        <f t="shared" si="50"/>
        <v>0</v>
      </c>
      <c r="M109" s="22">
        <v>0</v>
      </c>
      <c r="N109" s="22">
        <f t="shared" si="51"/>
        <v>0</v>
      </c>
      <c r="O109" s="24">
        <f t="shared" si="52"/>
        <v>0</v>
      </c>
      <c r="P109" s="24">
        <f t="shared" si="53"/>
        <v>0</v>
      </c>
      <c r="Q109" s="24">
        <f t="shared" si="54"/>
        <v>0</v>
      </c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G109" s="22"/>
      <c r="AH109" s="22"/>
      <c r="AI109" s="22"/>
      <c r="AJ109" s="22"/>
      <c r="AK109" s="22"/>
      <c r="AL109" s="22"/>
      <c r="AM109" s="22"/>
      <c r="AN109" s="22"/>
      <c r="AO109" s="22"/>
      <c r="AP109" s="22"/>
      <c r="AQ109" s="22"/>
      <c r="AR109" s="22"/>
      <c r="AS109" s="22">
        <f t="shared" si="55"/>
        <v>0</v>
      </c>
      <c r="AT109" s="22"/>
      <c r="AU109" s="22"/>
      <c r="AV109" s="22"/>
      <c r="AW109" s="22"/>
      <c r="AX109" s="22"/>
      <c r="AY109" s="22">
        <f t="shared" si="56"/>
        <v>0</v>
      </c>
      <c r="AZ109" s="22"/>
      <c r="BB109" s="22"/>
      <c r="BC109" s="22"/>
      <c r="BD109" s="22"/>
      <c r="BE109" s="22"/>
      <c r="BF109" s="22"/>
      <c r="BG109" s="22">
        <f t="shared" si="57"/>
        <v>0</v>
      </c>
    </row>
    <row r="110" spans="1:62" x14ac:dyDescent="0.25">
      <c r="A110" s="25" t="s">
        <v>247</v>
      </c>
      <c r="B110" t="s">
        <v>248</v>
      </c>
      <c r="C110" s="22"/>
      <c r="D110" s="22">
        <f t="shared" si="46"/>
        <v>0</v>
      </c>
      <c r="E110" s="22">
        <f t="shared" si="47"/>
        <v>0</v>
      </c>
      <c r="F110" s="22">
        <f t="shared" si="48"/>
        <v>0</v>
      </c>
      <c r="G110" s="22"/>
      <c r="H110" s="22">
        <v>0</v>
      </c>
      <c r="I110" s="2">
        <v>0</v>
      </c>
      <c r="J110" s="22">
        <v>0</v>
      </c>
      <c r="K110" s="22">
        <f t="shared" si="49"/>
        <v>0</v>
      </c>
      <c r="L110" s="22">
        <f t="shared" si="50"/>
        <v>0</v>
      </c>
      <c r="M110" s="22">
        <v>0</v>
      </c>
      <c r="N110" s="22">
        <f t="shared" si="51"/>
        <v>0</v>
      </c>
      <c r="O110" s="24">
        <f t="shared" si="52"/>
        <v>0</v>
      </c>
      <c r="P110" s="24">
        <f t="shared" si="53"/>
        <v>0</v>
      </c>
      <c r="Q110" s="24">
        <f t="shared" si="54"/>
        <v>0</v>
      </c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G110" s="22"/>
      <c r="AH110" s="22"/>
      <c r="AI110" s="22"/>
      <c r="AJ110" s="22"/>
      <c r="AK110" s="22"/>
      <c r="AL110" s="22"/>
      <c r="AM110" s="22"/>
      <c r="AN110" s="22"/>
      <c r="AO110" s="22"/>
      <c r="AP110" s="22"/>
      <c r="AQ110" s="22"/>
      <c r="AR110" s="22"/>
      <c r="AS110" s="22">
        <f t="shared" si="55"/>
        <v>0</v>
      </c>
      <c r="AT110" s="22"/>
      <c r="AU110" s="22"/>
      <c r="AV110" s="22"/>
      <c r="AW110" s="22"/>
      <c r="AX110" s="22"/>
      <c r="AY110" s="22">
        <f t="shared" si="56"/>
        <v>0</v>
      </c>
      <c r="AZ110" s="22"/>
      <c r="BB110" s="22"/>
      <c r="BC110" s="22"/>
      <c r="BD110" s="22"/>
      <c r="BE110" s="22"/>
      <c r="BF110" s="22"/>
      <c r="BG110" s="22">
        <f t="shared" si="57"/>
        <v>0</v>
      </c>
    </row>
    <row r="111" spans="1:62" x14ac:dyDescent="0.25">
      <c r="A111" s="25"/>
      <c r="C111" s="22"/>
      <c r="D111" s="22"/>
      <c r="E111" s="22"/>
      <c r="F111" s="22"/>
      <c r="G111" s="22"/>
      <c r="H111" s="22"/>
      <c r="J111" s="22"/>
      <c r="K111" s="22"/>
      <c r="L111" s="22"/>
      <c r="M111" s="22"/>
      <c r="N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G111" s="22"/>
      <c r="AH111" s="22"/>
      <c r="AI111" s="22"/>
      <c r="AJ111" s="22"/>
      <c r="AK111" s="22"/>
      <c r="AL111" s="22"/>
      <c r="AM111" s="22"/>
      <c r="AN111" s="22"/>
      <c r="AO111" s="22"/>
      <c r="AP111" s="22"/>
      <c r="AQ111" s="22"/>
      <c r="AR111" s="22"/>
      <c r="AS111" s="22"/>
      <c r="AT111" s="22"/>
      <c r="AU111" s="22"/>
      <c r="AV111" s="22"/>
      <c r="AW111" s="22"/>
      <c r="AX111" s="22"/>
      <c r="AY111" s="22"/>
      <c r="AZ111" s="22"/>
      <c r="BB111" s="22"/>
      <c r="BC111" s="22"/>
      <c r="BD111" s="22"/>
      <c r="BE111" s="22"/>
      <c r="BF111" s="22"/>
      <c r="BG111" s="3"/>
    </row>
    <row r="112" spans="1:62" ht="13.5" customHeight="1" x14ac:dyDescent="0.25">
      <c r="A112" s="35" t="s">
        <v>249</v>
      </c>
      <c r="B112" s="38" t="s">
        <v>250</v>
      </c>
      <c r="C112" s="18">
        <f>SUM(C114:C123)</f>
        <v>115697162</v>
      </c>
      <c r="D112" s="18">
        <f>SUM(D114:D120)</f>
        <v>0</v>
      </c>
      <c r="E112" s="18">
        <f t="shared" ref="E112:K112" si="58">SUM(E114:E123)</f>
        <v>0</v>
      </c>
      <c r="F112" s="18">
        <f t="shared" si="58"/>
        <v>115697162</v>
      </c>
      <c r="G112" s="18">
        <f>SUM(G114:G123)</f>
        <v>0</v>
      </c>
      <c r="H112" s="18">
        <f t="shared" si="58"/>
        <v>1561828.44</v>
      </c>
      <c r="I112" s="68">
        <f t="shared" si="58"/>
        <v>1629575.92</v>
      </c>
      <c r="J112" s="18">
        <f t="shared" si="58"/>
        <v>1090106.72</v>
      </c>
      <c r="K112" s="18">
        <f t="shared" si="58"/>
        <v>4281511.08</v>
      </c>
      <c r="L112" s="18">
        <f>SUM(L114:L123)</f>
        <v>4281511.08</v>
      </c>
      <c r="M112" s="18">
        <f>SUM(M114:M122)</f>
        <v>5682236.0499999998</v>
      </c>
      <c r="N112" s="18">
        <f>SUM(N114:N122)</f>
        <v>-5682236.0499999998</v>
      </c>
      <c r="O112" s="18">
        <f>SUM(O114:O123)</f>
        <v>111415650.92</v>
      </c>
      <c r="P112" s="18">
        <f>SUM(P114:P123)</f>
        <v>110014925.95</v>
      </c>
      <c r="Q112" s="18">
        <f>SUM(Q114:Q123)</f>
        <v>105733414.87</v>
      </c>
      <c r="R112" s="18">
        <f>SUM(R114:R120)</f>
        <v>0</v>
      </c>
      <c r="S112" s="18">
        <f>SUM(S114:S123)</f>
        <v>0</v>
      </c>
      <c r="T112" s="18">
        <f>SUM(T114:T122)</f>
        <v>0</v>
      </c>
      <c r="U112" s="18">
        <f>SUM(U114:U124)</f>
        <v>0</v>
      </c>
      <c r="V112" s="18">
        <f t="shared" ref="V112:AR112" si="59">SUM(V114:V120)</f>
        <v>0</v>
      </c>
      <c r="W112" s="18">
        <f t="shared" si="59"/>
        <v>0</v>
      </c>
      <c r="X112" s="18">
        <f t="shared" si="59"/>
        <v>0</v>
      </c>
      <c r="Y112" s="18">
        <f>SUM(Y114:Y120)</f>
        <v>0</v>
      </c>
      <c r="Z112" s="18">
        <f t="shared" si="59"/>
        <v>0</v>
      </c>
      <c r="AA112" s="18">
        <f>SUM(AA114:AA123)</f>
        <v>0</v>
      </c>
      <c r="AB112" s="18">
        <f t="shared" si="59"/>
        <v>0</v>
      </c>
      <c r="AC112" s="18">
        <f t="shared" si="59"/>
        <v>0</v>
      </c>
      <c r="AD112" s="18">
        <f>SUM(AD114:AD120)</f>
        <v>0</v>
      </c>
      <c r="AE112" s="18">
        <f>SUM(AE114:AE123)</f>
        <v>0</v>
      </c>
      <c r="AF112" s="68">
        <f t="shared" si="59"/>
        <v>0</v>
      </c>
      <c r="AG112" s="18">
        <f t="shared" si="59"/>
        <v>0</v>
      </c>
      <c r="AH112" s="18">
        <f t="shared" si="59"/>
        <v>0</v>
      </c>
      <c r="AI112" s="18">
        <f t="shared" si="59"/>
        <v>0</v>
      </c>
      <c r="AJ112" s="18">
        <f t="shared" si="59"/>
        <v>0</v>
      </c>
      <c r="AK112" s="18">
        <f t="shared" si="59"/>
        <v>0</v>
      </c>
      <c r="AL112" s="18">
        <f t="shared" si="59"/>
        <v>0</v>
      </c>
      <c r="AM112" s="18">
        <f t="shared" si="59"/>
        <v>0</v>
      </c>
      <c r="AN112" s="18">
        <f t="shared" si="59"/>
        <v>0</v>
      </c>
      <c r="AO112" s="18">
        <f t="shared" si="59"/>
        <v>0</v>
      </c>
      <c r="AP112" s="18">
        <f t="shared" si="59"/>
        <v>0</v>
      </c>
      <c r="AQ112" s="18">
        <f t="shared" si="59"/>
        <v>0</v>
      </c>
      <c r="AR112" s="18">
        <f t="shared" si="59"/>
        <v>0</v>
      </c>
      <c r="AS112" s="18">
        <f>SUM(AS114:AS123)</f>
        <v>0</v>
      </c>
      <c r="AT112" s="18">
        <f t="shared" ref="AT112:BG112" si="60">SUM(AT114:AT120)</f>
        <v>0</v>
      </c>
      <c r="AU112" s="18">
        <f t="shared" si="60"/>
        <v>0</v>
      </c>
      <c r="AV112" s="18">
        <f t="shared" si="60"/>
        <v>0</v>
      </c>
      <c r="AW112" s="18">
        <f t="shared" si="60"/>
        <v>0</v>
      </c>
      <c r="AX112" s="18">
        <f t="shared" si="60"/>
        <v>0</v>
      </c>
      <c r="AY112" s="18">
        <f t="shared" si="60"/>
        <v>0</v>
      </c>
      <c r="AZ112" s="18">
        <f t="shared" si="60"/>
        <v>0</v>
      </c>
      <c r="BA112" s="18">
        <f t="shared" si="60"/>
        <v>0</v>
      </c>
      <c r="BB112" s="18">
        <f t="shared" si="60"/>
        <v>0</v>
      </c>
      <c r="BC112" s="18">
        <f t="shared" si="60"/>
        <v>0</v>
      </c>
      <c r="BD112" s="18">
        <f t="shared" si="60"/>
        <v>0</v>
      </c>
      <c r="BE112" s="18">
        <f t="shared" si="60"/>
        <v>0</v>
      </c>
      <c r="BF112" s="18">
        <f t="shared" si="60"/>
        <v>0</v>
      </c>
      <c r="BG112" s="18">
        <f t="shared" si="60"/>
        <v>0</v>
      </c>
    </row>
    <row r="113" spans="1:62" ht="13.5" customHeight="1" x14ac:dyDescent="0.25">
      <c r="A113" s="11"/>
      <c r="B113" s="1"/>
      <c r="C113" s="3"/>
      <c r="D113" s="3"/>
      <c r="E113" s="3"/>
      <c r="F113" s="3"/>
      <c r="G113" s="22"/>
      <c r="H113" s="22"/>
      <c r="J113" s="22"/>
      <c r="K113" s="22"/>
      <c r="L113" s="22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69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</row>
    <row r="114" spans="1:62" ht="12.75" customHeight="1" x14ac:dyDescent="0.25">
      <c r="A114" s="25" t="s">
        <v>251</v>
      </c>
      <c r="B114" s="39" t="s">
        <v>252</v>
      </c>
      <c r="C114" s="22"/>
      <c r="D114" s="22">
        <f t="shared" ref="D114:D123" si="61">+BG114</f>
        <v>0</v>
      </c>
      <c r="E114" s="22">
        <f t="shared" ref="E114:E123" si="62">+AS114+AY114</f>
        <v>0</v>
      </c>
      <c r="F114" s="22">
        <f t="shared" ref="F114:F123" si="63">+C114+D114+E114</f>
        <v>0</v>
      </c>
      <c r="G114" s="22"/>
      <c r="H114" s="22">
        <v>0</v>
      </c>
      <c r="I114" s="2">
        <v>0</v>
      </c>
      <c r="J114" s="22">
        <v>0</v>
      </c>
      <c r="K114" s="22">
        <f t="shared" ref="K114:K123" si="64">SUM(H114:J114)</f>
        <v>0</v>
      </c>
      <c r="L114" s="22">
        <f t="shared" ref="L114:L123" si="65">+K114+G114</f>
        <v>0</v>
      </c>
      <c r="M114" s="22">
        <v>0</v>
      </c>
      <c r="N114" s="22">
        <f t="shared" ref="N114:N123" si="66">IF(M114&gt;0,(L114-M114),0)</f>
        <v>0</v>
      </c>
      <c r="O114" s="24">
        <f t="shared" ref="O114:O123" si="67">F114-L114</f>
        <v>0</v>
      </c>
      <c r="P114" s="24">
        <f t="shared" ref="P114:P123" si="68">F114-M114</f>
        <v>0</v>
      </c>
      <c r="Q114" s="24">
        <f t="shared" ref="Q114:Q123" si="69">IF(N114&gt;0,(F114-L114-N114),(F114-L114+N114))</f>
        <v>0</v>
      </c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49"/>
      <c r="AG114" s="22"/>
      <c r="AH114" s="22"/>
      <c r="AI114" s="22"/>
      <c r="AJ114" s="22"/>
      <c r="AK114" s="22"/>
      <c r="AL114" s="22"/>
      <c r="AM114" s="22"/>
      <c r="AN114" s="22"/>
      <c r="AO114" s="22"/>
      <c r="AP114" s="22"/>
      <c r="AQ114" s="22"/>
      <c r="AR114" s="22"/>
      <c r="AS114" s="22">
        <f t="shared" ref="AS114:AS124" si="70">SUM(R114:AR114)</f>
        <v>0</v>
      </c>
      <c r="AT114" s="22"/>
      <c r="AU114" s="22"/>
      <c r="AV114" s="22"/>
      <c r="AW114" s="22"/>
      <c r="AX114" s="22"/>
      <c r="AY114" s="22">
        <f>+AT114+AU114+AV114+AW114+AX114</f>
        <v>0</v>
      </c>
      <c r="AZ114" s="22"/>
      <c r="BB114" s="22"/>
      <c r="BC114" s="22"/>
      <c r="BD114" s="22"/>
      <c r="BE114" s="22"/>
      <c r="BF114" s="22"/>
      <c r="BG114" s="22">
        <f t="shared" ref="BG114:BG123" si="71">SUM(AZ114:BF114)</f>
        <v>0</v>
      </c>
    </row>
    <row r="115" spans="1:62" ht="23.4" customHeight="1" x14ac:dyDescent="0.25">
      <c r="A115" s="25" t="s">
        <v>253</v>
      </c>
      <c r="B115" s="39" t="s">
        <v>254</v>
      </c>
      <c r="C115" s="22">
        <v>16473926</v>
      </c>
      <c r="D115" s="22">
        <f t="shared" si="61"/>
        <v>0</v>
      </c>
      <c r="E115" s="22">
        <f t="shared" si="62"/>
        <v>0</v>
      </c>
      <c r="F115" s="22">
        <f t="shared" si="63"/>
        <v>16473926</v>
      </c>
      <c r="G115" s="22"/>
      <c r="H115" s="22">
        <v>1035447.23</v>
      </c>
      <c r="I115" s="2">
        <v>947065.56</v>
      </c>
      <c r="J115" s="22">
        <v>940367.88</v>
      </c>
      <c r="K115" s="22">
        <f>SUM(H115:J115)</f>
        <v>2922880.67</v>
      </c>
      <c r="L115" s="22">
        <f t="shared" si="65"/>
        <v>2922880.67</v>
      </c>
      <c r="M115" s="22">
        <v>0</v>
      </c>
      <c r="N115" s="22">
        <f t="shared" si="66"/>
        <v>0</v>
      </c>
      <c r="O115" s="24">
        <f t="shared" si="67"/>
        <v>13551045.33</v>
      </c>
      <c r="P115" s="24">
        <f>F115-M115</f>
        <v>16473926</v>
      </c>
      <c r="Q115" s="24">
        <f t="shared" si="69"/>
        <v>13551045.33</v>
      </c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49"/>
      <c r="AG115" s="22"/>
      <c r="AH115" s="22"/>
      <c r="AI115" s="22"/>
      <c r="AJ115" s="22"/>
      <c r="AK115" s="22"/>
      <c r="AL115" s="22"/>
      <c r="AM115" s="22"/>
      <c r="AN115" s="22"/>
      <c r="AO115" s="22"/>
      <c r="AP115" s="22"/>
      <c r="AQ115" s="22"/>
      <c r="AR115" s="22"/>
      <c r="AS115" s="22">
        <f t="shared" si="70"/>
        <v>0</v>
      </c>
      <c r="AT115" s="22"/>
      <c r="AU115" s="22"/>
      <c r="AV115" s="22"/>
      <c r="AW115" s="22"/>
      <c r="AX115" s="22"/>
      <c r="AY115" s="22"/>
      <c r="AZ115" s="22"/>
      <c r="BB115" s="22"/>
      <c r="BC115" s="22"/>
      <c r="BD115" s="22"/>
      <c r="BE115" s="22"/>
      <c r="BF115" s="22"/>
      <c r="BG115" s="22">
        <f t="shared" si="71"/>
        <v>0</v>
      </c>
    </row>
    <row r="116" spans="1:62" ht="22.2" customHeight="1" x14ac:dyDescent="0.25">
      <c r="A116" s="25" t="s">
        <v>255</v>
      </c>
      <c r="B116" s="39" t="s">
        <v>254</v>
      </c>
      <c r="C116" s="22">
        <v>2623236</v>
      </c>
      <c r="D116" s="22">
        <f t="shared" si="61"/>
        <v>0</v>
      </c>
      <c r="E116" s="22">
        <f t="shared" si="62"/>
        <v>0</v>
      </c>
      <c r="F116" s="22">
        <f t="shared" si="63"/>
        <v>2623236</v>
      </c>
      <c r="G116" s="22"/>
      <c r="H116" s="22">
        <v>164880.21</v>
      </c>
      <c r="I116" s="2">
        <v>150806.51</v>
      </c>
      <c r="J116" s="22">
        <v>149738.84</v>
      </c>
      <c r="K116" s="22">
        <f>SUM(H116:J116)</f>
        <v>465425.55999999994</v>
      </c>
      <c r="L116" s="22">
        <f t="shared" si="65"/>
        <v>465425.55999999994</v>
      </c>
      <c r="M116" s="22">
        <v>0</v>
      </c>
      <c r="N116" s="22">
        <f t="shared" si="66"/>
        <v>0</v>
      </c>
      <c r="O116" s="24">
        <f t="shared" si="67"/>
        <v>2157810.44</v>
      </c>
      <c r="P116" s="24">
        <f>F116-M116</f>
        <v>2623236</v>
      </c>
      <c r="Q116" s="24">
        <f t="shared" si="69"/>
        <v>2157810.44</v>
      </c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49"/>
      <c r="AG116" s="22"/>
      <c r="AH116" s="22"/>
      <c r="AI116" s="22"/>
      <c r="AJ116" s="22"/>
      <c r="AK116" s="22"/>
      <c r="AL116" s="22"/>
      <c r="AM116" s="22"/>
      <c r="AN116" s="22"/>
      <c r="AO116" s="22"/>
      <c r="AP116" s="22"/>
      <c r="AQ116" s="22"/>
      <c r="AR116" s="22"/>
      <c r="AS116" s="22">
        <f t="shared" si="70"/>
        <v>0</v>
      </c>
      <c r="AT116" s="22"/>
      <c r="AU116" s="22"/>
      <c r="AV116" s="22"/>
      <c r="AW116" s="22"/>
      <c r="AX116" s="22"/>
      <c r="AY116" s="22"/>
      <c r="AZ116" s="22"/>
      <c r="BB116" s="22"/>
      <c r="BC116" s="22"/>
      <c r="BD116" s="22"/>
      <c r="BE116" s="22"/>
      <c r="BF116" s="22"/>
      <c r="BG116" s="22">
        <f t="shared" si="71"/>
        <v>0</v>
      </c>
    </row>
    <row r="117" spans="1:62" ht="12.75" customHeight="1" x14ac:dyDescent="0.25">
      <c r="A117" s="25" t="s">
        <v>256</v>
      </c>
      <c r="B117" s="39" t="s">
        <v>257</v>
      </c>
      <c r="C117" s="22"/>
      <c r="D117" s="22">
        <f t="shared" si="61"/>
        <v>0</v>
      </c>
      <c r="E117" s="22">
        <f t="shared" si="62"/>
        <v>0</v>
      </c>
      <c r="F117" s="22">
        <f t="shared" si="63"/>
        <v>0</v>
      </c>
      <c r="G117" s="22"/>
      <c r="H117" s="22"/>
      <c r="J117" s="22"/>
      <c r="K117" s="22">
        <f>SUM(H117:J117)</f>
        <v>0</v>
      </c>
      <c r="L117" s="22">
        <f t="shared" si="65"/>
        <v>0</v>
      </c>
      <c r="M117" s="22">
        <v>0</v>
      </c>
      <c r="N117" s="22">
        <f t="shared" si="66"/>
        <v>0</v>
      </c>
      <c r="O117" s="24">
        <f t="shared" si="67"/>
        <v>0</v>
      </c>
      <c r="P117" s="24">
        <f>F117-M117</f>
        <v>0</v>
      </c>
      <c r="Q117" s="24">
        <f t="shared" si="69"/>
        <v>0</v>
      </c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49"/>
      <c r="AG117" s="22"/>
      <c r="AH117" s="22"/>
      <c r="AI117" s="22"/>
      <c r="AJ117" s="22"/>
      <c r="AK117" s="22"/>
      <c r="AL117" s="22"/>
      <c r="AM117" s="22"/>
      <c r="AN117" s="22"/>
      <c r="AO117" s="22"/>
      <c r="AP117" s="22"/>
      <c r="AQ117" s="22"/>
      <c r="AR117" s="22"/>
      <c r="AS117" s="22">
        <f t="shared" si="70"/>
        <v>0</v>
      </c>
      <c r="AT117" s="22"/>
      <c r="AU117" s="22"/>
      <c r="AV117" s="22"/>
      <c r="AW117" s="22"/>
      <c r="AX117" s="22"/>
      <c r="AY117" s="22"/>
      <c r="AZ117" s="22"/>
      <c r="BB117" s="22"/>
      <c r="BC117" s="22"/>
      <c r="BD117" s="22"/>
      <c r="BE117" s="22"/>
      <c r="BF117" s="22"/>
      <c r="BG117" s="22">
        <f t="shared" si="71"/>
        <v>0</v>
      </c>
    </row>
    <row r="118" spans="1:62" s="1" customFormat="1" x14ac:dyDescent="0.25">
      <c r="A118" s="25" t="s">
        <v>258</v>
      </c>
      <c r="B118" t="s">
        <v>259</v>
      </c>
      <c r="C118" s="22"/>
      <c r="D118" s="22">
        <f t="shared" si="61"/>
        <v>0</v>
      </c>
      <c r="E118" s="22">
        <f t="shared" si="62"/>
        <v>0</v>
      </c>
      <c r="F118" s="22">
        <f t="shared" si="63"/>
        <v>0</v>
      </c>
      <c r="G118" s="22"/>
      <c r="H118" s="22">
        <v>0</v>
      </c>
      <c r="I118" s="2">
        <v>0</v>
      </c>
      <c r="J118" s="22">
        <v>0</v>
      </c>
      <c r="K118" s="22">
        <f t="shared" si="64"/>
        <v>0</v>
      </c>
      <c r="L118" s="22">
        <f t="shared" si="65"/>
        <v>0</v>
      </c>
      <c r="M118" s="22">
        <v>0</v>
      </c>
      <c r="N118" s="22">
        <f t="shared" si="66"/>
        <v>0</v>
      </c>
      <c r="O118" s="24">
        <f t="shared" si="67"/>
        <v>0</v>
      </c>
      <c r="P118" s="24">
        <f t="shared" si="68"/>
        <v>0</v>
      </c>
      <c r="Q118" s="24">
        <f t="shared" si="69"/>
        <v>0</v>
      </c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49"/>
      <c r="AG118" s="22"/>
      <c r="AH118" s="22"/>
      <c r="AI118" s="22"/>
      <c r="AJ118" s="22"/>
      <c r="AK118" s="22"/>
      <c r="AL118" s="22"/>
      <c r="AM118" s="22"/>
      <c r="AN118" s="22"/>
      <c r="AO118" s="22"/>
      <c r="AP118" s="22"/>
      <c r="AQ118" s="22"/>
      <c r="AR118" s="22"/>
      <c r="AS118" s="22">
        <f t="shared" si="70"/>
        <v>0</v>
      </c>
      <c r="AT118" s="22"/>
      <c r="AU118" s="22"/>
      <c r="AV118" s="22"/>
      <c r="AW118" s="22"/>
      <c r="AX118" s="22"/>
      <c r="AY118" s="22">
        <f>+AT118+AU118+AV118+AW118+AX118</f>
        <v>0</v>
      </c>
      <c r="AZ118" s="22"/>
      <c r="BA118" s="22"/>
      <c r="BB118" s="22"/>
      <c r="BC118" s="22"/>
      <c r="BD118" s="22"/>
      <c r="BE118" s="22"/>
      <c r="BF118" s="22"/>
      <c r="BG118" s="22">
        <f t="shared" si="71"/>
        <v>0</v>
      </c>
      <c r="BH118"/>
      <c r="BI118"/>
      <c r="BJ118"/>
    </row>
    <row r="119" spans="1:62" s="1" customFormat="1" x14ac:dyDescent="0.25">
      <c r="A119" s="25" t="s">
        <v>260</v>
      </c>
      <c r="B119" t="s">
        <v>261</v>
      </c>
      <c r="C119" s="22">
        <v>79900000</v>
      </c>
      <c r="D119" s="22">
        <f t="shared" si="61"/>
        <v>0</v>
      </c>
      <c r="E119" s="22">
        <f t="shared" si="62"/>
        <v>0</v>
      </c>
      <c r="F119" s="22">
        <f t="shared" si="63"/>
        <v>79900000</v>
      </c>
      <c r="G119" s="22"/>
      <c r="H119" s="22">
        <v>0</v>
      </c>
      <c r="I119" s="2">
        <v>0</v>
      </c>
      <c r="J119" s="22">
        <v>0</v>
      </c>
      <c r="K119" s="22">
        <f>SUM(H119:J119)</f>
        <v>0</v>
      </c>
      <c r="L119" s="22">
        <f t="shared" si="65"/>
        <v>0</v>
      </c>
      <c r="M119" s="22">
        <v>5682236.0499999998</v>
      </c>
      <c r="N119" s="22">
        <f t="shared" si="66"/>
        <v>-5682236.0499999998</v>
      </c>
      <c r="O119" s="24">
        <f t="shared" si="67"/>
        <v>79900000</v>
      </c>
      <c r="P119" s="24">
        <f t="shared" si="68"/>
        <v>74217763.950000003</v>
      </c>
      <c r="Q119" s="24">
        <f t="shared" si="69"/>
        <v>74217763.950000003</v>
      </c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49"/>
      <c r="AG119" s="22"/>
      <c r="AH119" s="22"/>
      <c r="AI119" s="22"/>
      <c r="AJ119" s="22"/>
      <c r="AK119" s="22"/>
      <c r="AL119" s="22"/>
      <c r="AM119" s="22"/>
      <c r="AN119" s="22"/>
      <c r="AO119" s="22"/>
      <c r="AP119" s="22"/>
      <c r="AQ119" s="22"/>
      <c r="AR119" s="22"/>
      <c r="AS119" s="22">
        <f t="shared" si="70"/>
        <v>0</v>
      </c>
      <c r="AT119" s="22"/>
      <c r="AU119" s="22"/>
      <c r="AV119" s="22"/>
      <c r="AW119" s="22"/>
      <c r="AX119" s="22"/>
      <c r="AY119" s="22">
        <f>+AT119+AU119+AV119+AW119+AX119</f>
        <v>0</v>
      </c>
      <c r="AZ119" s="22"/>
      <c r="BA119" s="22"/>
      <c r="BB119" s="22"/>
      <c r="BC119" s="22"/>
      <c r="BD119" s="22"/>
      <c r="BE119" s="22"/>
      <c r="BF119" s="22"/>
      <c r="BG119" s="22">
        <f t="shared" si="71"/>
        <v>0</v>
      </c>
      <c r="BH119"/>
      <c r="BI119"/>
      <c r="BJ119"/>
    </row>
    <row r="120" spans="1:62" x14ac:dyDescent="0.25">
      <c r="A120" s="25" t="s">
        <v>262</v>
      </c>
      <c r="B120" t="s">
        <v>263</v>
      </c>
      <c r="C120" s="22">
        <v>16700000</v>
      </c>
      <c r="D120" s="22">
        <f t="shared" si="61"/>
        <v>0</v>
      </c>
      <c r="E120" s="22">
        <f t="shared" si="62"/>
        <v>0</v>
      </c>
      <c r="F120" s="22">
        <f t="shared" si="63"/>
        <v>16700000</v>
      </c>
      <c r="G120" s="22"/>
      <c r="H120" s="22">
        <v>361501</v>
      </c>
      <c r="I120" s="2">
        <v>531703.85</v>
      </c>
      <c r="J120" s="22">
        <v>0</v>
      </c>
      <c r="K120" s="22">
        <f t="shared" si="64"/>
        <v>893204.85</v>
      </c>
      <c r="L120" s="22">
        <f t="shared" si="65"/>
        <v>893204.85</v>
      </c>
      <c r="M120" s="22">
        <v>0</v>
      </c>
      <c r="N120" s="22">
        <f t="shared" si="66"/>
        <v>0</v>
      </c>
      <c r="O120" s="24">
        <f t="shared" si="67"/>
        <v>15806795.15</v>
      </c>
      <c r="P120" s="24">
        <f t="shared" si="68"/>
        <v>16700000</v>
      </c>
      <c r="Q120" s="24">
        <f t="shared" si="69"/>
        <v>15806795.15</v>
      </c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49"/>
      <c r="AG120" s="22"/>
      <c r="AH120" s="22"/>
      <c r="AI120" s="22"/>
      <c r="AJ120" s="22"/>
      <c r="AK120" s="22"/>
      <c r="AL120" s="22"/>
      <c r="AM120" s="22"/>
      <c r="AN120" s="22"/>
      <c r="AO120" s="22"/>
      <c r="AP120" s="22"/>
      <c r="AQ120" s="22"/>
      <c r="AR120" s="22"/>
      <c r="AS120" s="22">
        <f t="shared" si="70"/>
        <v>0</v>
      </c>
      <c r="AT120" s="22"/>
      <c r="AU120" s="22"/>
      <c r="AV120" s="22"/>
      <c r="AW120" s="22"/>
      <c r="AX120" s="22"/>
      <c r="AY120" s="22">
        <f>+AT120+AU120+AV120+AW120+AX120</f>
        <v>0</v>
      </c>
      <c r="AZ120" s="22"/>
      <c r="BB120" s="22"/>
      <c r="BC120" s="22"/>
      <c r="BD120" s="22"/>
      <c r="BE120" s="22"/>
      <c r="BF120" s="22"/>
      <c r="BG120" s="22">
        <f t="shared" si="71"/>
        <v>0</v>
      </c>
    </row>
    <row r="121" spans="1:62" x14ac:dyDescent="0.25">
      <c r="A121" s="25" t="s">
        <v>264</v>
      </c>
      <c r="B121" t="s">
        <v>265</v>
      </c>
      <c r="C121" s="22"/>
      <c r="D121" s="22">
        <f t="shared" si="61"/>
        <v>0</v>
      </c>
      <c r="E121" s="22">
        <f t="shared" si="62"/>
        <v>0</v>
      </c>
      <c r="F121" s="22">
        <f t="shared" si="63"/>
        <v>0</v>
      </c>
      <c r="G121" s="22"/>
      <c r="H121" s="22">
        <v>0</v>
      </c>
      <c r="I121" s="2">
        <v>0</v>
      </c>
      <c r="J121" s="22">
        <v>0</v>
      </c>
      <c r="K121" s="22">
        <f t="shared" si="64"/>
        <v>0</v>
      </c>
      <c r="L121" s="22">
        <f t="shared" si="65"/>
        <v>0</v>
      </c>
      <c r="M121" s="22">
        <v>0</v>
      </c>
      <c r="N121" s="22">
        <f t="shared" si="66"/>
        <v>0</v>
      </c>
      <c r="O121" s="24">
        <f t="shared" si="67"/>
        <v>0</v>
      </c>
      <c r="P121" s="24">
        <f t="shared" si="68"/>
        <v>0</v>
      </c>
      <c r="Q121" s="24">
        <f t="shared" si="69"/>
        <v>0</v>
      </c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49"/>
      <c r="AG121" s="22"/>
      <c r="AH121" s="22"/>
      <c r="AI121" s="22"/>
      <c r="AJ121" s="22"/>
      <c r="AK121" s="22"/>
      <c r="AL121" s="22"/>
      <c r="AM121" s="22"/>
      <c r="AN121" s="22"/>
      <c r="AO121" s="22"/>
      <c r="AP121" s="22"/>
      <c r="AQ121" s="22"/>
      <c r="AR121" s="22"/>
      <c r="AS121" s="22">
        <f t="shared" si="70"/>
        <v>0</v>
      </c>
      <c r="AT121" s="22"/>
      <c r="AU121" s="22"/>
      <c r="AV121" s="22"/>
      <c r="AW121" s="22"/>
      <c r="AX121" s="22"/>
      <c r="AY121" s="22"/>
      <c r="AZ121" s="22"/>
      <c r="BB121" s="22"/>
      <c r="BC121" s="22"/>
      <c r="BD121" s="22"/>
      <c r="BE121" s="22"/>
      <c r="BF121" s="22"/>
      <c r="BG121" s="22">
        <f t="shared" si="71"/>
        <v>0</v>
      </c>
    </row>
    <row r="122" spans="1:62" x14ac:dyDescent="0.25">
      <c r="A122" s="25" t="s">
        <v>266</v>
      </c>
      <c r="B122" t="s">
        <v>267</v>
      </c>
      <c r="C122" s="22"/>
      <c r="D122" s="22">
        <f t="shared" si="61"/>
        <v>0</v>
      </c>
      <c r="E122" s="22">
        <f t="shared" si="62"/>
        <v>0</v>
      </c>
      <c r="F122" s="22">
        <f t="shared" si="63"/>
        <v>0</v>
      </c>
      <c r="G122" s="22"/>
      <c r="H122" s="22"/>
      <c r="J122" s="22">
        <v>0</v>
      </c>
      <c r="K122" s="22">
        <f t="shared" si="64"/>
        <v>0</v>
      </c>
      <c r="L122" s="22">
        <f t="shared" si="65"/>
        <v>0</v>
      </c>
      <c r="M122" s="22">
        <v>0</v>
      </c>
      <c r="N122" s="22">
        <f t="shared" si="66"/>
        <v>0</v>
      </c>
      <c r="O122" s="24">
        <f t="shared" si="67"/>
        <v>0</v>
      </c>
      <c r="P122" s="24">
        <f t="shared" si="68"/>
        <v>0</v>
      </c>
      <c r="Q122" s="24">
        <f t="shared" si="69"/>
        <v>0</v>
      </c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49"/>
      <c r="AG122" s="22"/>
      <c r="AH122" s="22"/>
      <c r="AI122" s="22"/>
      <c r="AJ122" s="22"/>
      <c r="AK122" s="22"/>
      <c r="AL122" s="22"/>
      <c r="AM122" s="22"/>
      <c r="AN122" s="22"/>
      <c r="AO122" s="22"/>
      <c r="AP122" s="22"/>
      <c r="AQ122" s="22"/>
      <c r="AR122" s="22"/>
      <c r="AS122" s="22">
        <f t="shared" si="70"/>
        <v>0</v>
      </c>
      <c r="AT122" s="22"/>
      <c r="AU122" s="22"/>
      <c r="AV122" s="22"/>
      <c r="AW122" s="22"/>
      <c r="AX122" s="22"/>
      <c r="AY122" s="22">
        <f>+AT122+AU122+AV122+AW122+AX122</f>
        <v>0</v>
      </c>
      <c r="AZ122" s="22"/>
      <c r="BB122" s="22"/>
      <c r="BC122" s="22"/>
      <c r="BD122" s="22"/>
      <c r="BE122" s="22"/>
      <c r="BF122" s="22"/>
      <c r="BG122" s="22">
        <f t="shared" si="71"/>
        <v>0</v>
      </c>
    </row>
    <row r="123" spans="1:62" x14ac:dyDescent="0.25">
      <c r="A123" s="25" t="s">
        <v>268</v>
      </c>
      <c r="B123" t="s">
        <v>269</v>
      </c>
      <c r="C123" s="22"/>
      <c r="D123" s="22">
        <f t="shared" si="61"/>
        <v>0</v>
      </c>
      <c r="E123" s="22">
        <f t="shared" si="62"/>
        <v>0</v>
      </c>
      <c r="F123" s="22">
        <f t="shared" si="63"/>
        <v>0</v>
      </c>
      <c r="G123" s="22"/>
      <c r="H123" s="22">
        <v>0</v>
      </c>
      <c r="I123" s="2">
        <v>0</v>
      </c>
      <c r="J123" s="22">
        <v>0</v>
      </c>
      <c r="K123" s="22">
        <f t="shared" si="64"/>
        <v>0</v>
      </c>
      <c r="L123" s="22">
        <f t="shared" si="65"/>
        <v>0</v>
      </c>
      <c r="M123" s="22">
        <v>0</v>
      </c>
      <c r="N123" s="22">
        <f t="shared" si="66"/>
        <v>0</v>
      </c>
      <c r="O123" s="24">
        <f t="shared" si="67"/>
        <v>0</v>
      </c>
      <c r="P123" s="24">
        <f t="shared" si="68"/>
        <v>0</v>
      </c>
      <c r="Q123" s="24">
        <f t="shared" si="69"/>
        <v>0</v>
      </c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>
        <f t="shared" si="70"/>
        <v>0</v>
      </c>
      <c r="AT123" s="22"/>
      <c r="AU123" s="22"/>
      <c r="AV123" s="22"/>
      <c r="AW123" s="22"/>
      <c r="AX123" s="22"/>
      <c r="AY123" s="22"/>
      <c r="AZ123" s="22"/>
      <c r="BB123" s="22"/>
      <c r="BC123" s="22"/>
      <c r="BD123" s="22"/>
      <c r="BE123" s="22"/>
      <c r="BF123" s="22"/>
      <c r="BG123" s="22">
        <f t="shared" si="71"/>
        <v>0</v>
      </c>
    </row>
    <row r="124" spans="1:62" s="1" customFormat="1" x14ac:dyDescent="0.25">
      <c r="C124" s="22"/>
      <c r="D124" s="22"/>
      <c r="E124" s="22"/>
      <c r="F124" s="22"/>
      <c r="G124" s="3"/>
      <c r="H124" s="3"/>
      <c r="I124" s="69"/>
      <c r="J124" s="3"/>
      <c r="K124" s="3"/>
      <c r="L124" s="3"/>
      <c r="AF124" s="4"/>
      <c r="AS124" s="22">
        <f t="shared" si="70"/>
        <v>0</v>
      </c>
    </row>
    <row r="125" spans="1:62" s="1" customFormat="1" x14ac:dyDescent="0.25">
      <c r="A125" s="5">
        <v>7</v>
      </c>
      <c r="B125" s="6" t="s">
        <v>270</v>
      </c>
      <c r="C125" s="62">
        <f t="shared" ref="C125:P125" si="72">+C127</f>
        <v>0</v>
      </c>
      <c r="D125" s="63">
        <f t="shared" si="72"/>
        <v>0</v>
      </c>
      <c r="E125" s="63">
        <f t="shared" si="72"/>
        <v>0</v>
      </c>
      <c r="F125" s="63">
        <f t="shared" si="72"/>
        <v>0</v>
      </c>
      <c r="G125" s="63">
        <f t="shared" si="72"/>
        <v>0</v>
      </c>
      <c r="H125" s="63">
        <f t="shared" si="72"/>
        <v>0</v>
      </c>
      <c r="I125" s="70">
        <f t="shared" si="72"/>
        <v>0</v>
      </c>
      <c r="J125" s="63">
        <f t="shared" si="72"/>
        <v>0</v>
      </c>
      <c r="K125" s="63">
        <f t="shared" si="72"/>
        <v>0</v>
      </c>
      <c r="L125" s="63">
        <f t="shared" si="72"/>
        <v>0</v>
      </c>
      <c r="M125" s="63">
        <f t="shared" si="72"/>
        <v>0</v>
      </c>
      <c r="N125" s="63">
        <f t="shared" si="72"/>
        <v>0</v>
      </c>
      <c r="O125" s="61">
        <f t="shared" si="72"/>
        <v>0</v>
      </c>
      <c r="P125" s="63">
        <f t="shared" si="72"/>
        <v>0</v>
      </c>
      <c r="Q125" s="63">
        <f>+Q127</f>
        <v>0</v>
      </c>
      <c r="R125" s="63"/>
      <c r="S125" s="63"/>
      <c r="T125" s="63"/>
      <c r="U125" s="63"/>
      <c r="V125" s="63"/>
      <c r="W125" s="63"/>
      <c r="X125" s="63"/>
      <c r="Y125" s="63"/>
      <c r="Z125" s="63">
        <f>+Z127</f>
        <v>0</v>
      </c>
      <c r="AA125" s="63">
        <f>+AA127</f>
        <v>0</v>
      </c>
      <c r="AB125" s="63"/>
      <c r="AC125" s="63"/>
      <c r="AD125" s="63"/>
      <c r="AE125" s="63"/>
      <c r="AF125" s="63"/>
      <c r="AG125" s="63"/>
      <c r="AH125" s="63"/>
      <c r="AI125" s="63"/>
      <c r="AJ125" s="63"/>
      <c r="AK125" s="63"/>
      <c r="AL125" s="63"/>
      <c r="AM125" s="63"/>
      <c r="AN125" s="63"/>
      <c r="AO125" s="63"/>
      <c r="AP125" s="63"/>
      <c r="AQ125" s="63"/>
      <c r="AR125" s="63">
        <f>+AR127</f>
        <v>0</v>
      </c>
      <c r="AS125" s="63">
        <f>+AS127</f>
        <v>0</v>
      </c>
      <c r="AT125" s="63"/>
      <c r="AU125" s="63"/>
      <c r="AV125" s="63"/>
      <c r="AW125" s="63"/>
      <c r="AX125" s="63"/>
      <c r="AY125" s="63"/>
      <c r="AZ125" s="63"/>
      <c r="BA125" s="63"/>
      <c r="BB125" s="63"/>
      <c r="BC125" s="63"/>
      <c r="BD125" s="63"/>
      <c r="BE125" s="63"/>
      <c r="BF125" s="42"/>
      <c r="BG125"/>
      <c r="BH125"/>
      <c r="BI125"/>
    </row>
    <row r="126" spans="1:62" s="1" customFormat="1" x14ac:dyDescent="0.25">
      <c r="A126" s="43"/>
      <c r="B126" s="44"/>
      <c r="C126" s="22"/>
      <c r="D126" s="22"/>
      <c r="E126" s="22"/>
      <c r="F126" s="22"/>
      <c r="G126" s="22"/>
      <c r="H126" s="22"/>
      <c r="I126" s="2"/>
      <c r="J126" s="22"/>
      <c r="K126" s="22"/>
      <c r="L126" s="22"/>
      <c r="M126" s="22"/>
      <c r="N126" s="22"/>
      <c r="O126" s="24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22"/>
      <c r="AK126" s="22"/>
      <c r="AL126" s="22"/>
      <c r="AM126" s="22"/>
      <c r="AN126" s="22"/>
      <c r="AO126" s="22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2"/>
      <c r="BB126" s="22"/>
      <c r="BC126" s="22"/>
      <c r="BD126" s="22"/>
      <c r="BE126" s="22"/>
      <c r="BF126" s="3"/>
      <c r="BG126"/>
      <c r="BH126"/>
      <c r="BI126"/>
    </row>
    <row r="127" spans="1:62" s="1" customFormat="1" ht="26.4" x14ac:dyDescent="0.25">
      <c r="A127" s="43" t="s">
        <v>271</v>
      </c>
      <c r="B127" s="45" t="s">
        <v>272</v>
      </c>
      <c r="C127" s="22">
        <v>0</v>
      </c>
      <c r="D127" s="22">
        <v>0</v>
      </c>
      <c r="E127" s="22">
        <f>+AS127+AY127</f>
        <v>0</v>
      </c>
      <c r="F127" s="22">
        <f>+C127+D127+E127</f>
        <v>0</v>
      </c>
      <c r="G127" s="22"/>
      <c r="H127" s="22">
        <v>0</v>
      </c>
      <c r="I127" s="2">
        <v>0</v>
      </c>
      <c r="J127" s="22"/>
      <c r="K127" s="22">
        <f>SUM(H127:J127)</f>
        <v>0</v>
      </c>
      <c r="L127" s="22">
        <f>+K127+G127</f>
        <v>0</v>
      </c>
      <c r="M127" s="22">
        <v>0</v>
      </c>
      <c r="N127" s="22">
        <f>IF(M127&gt;0,(L127-M127),0)</f>
        <v>0</v>
      </c>
      <c r="O127" s="24">
        <f>F127-L127</f>
        <v>0</v>
      </c>
      <c r="P127" s="24">
        <f>F127-M127</f>
        <v>0</v>
      </c>
      <c r="Q127" s="24">
        <f>IF(N127&gt;0,(F127-L127-N127),(F127-L127+N127))</f>
        <v>0</v>
      </c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2"/>
      <c r="AL127" s="22"/>
      <c r="AM127" s="22"/>
      <c r="AN127" s="22"/>
      <c r="AO127" s="22"/>
      <c r="AP127" s="22"/>
      <c r="AQ127" s="22"/>
      <c r="AR127" s="22"/>
      <c r="AS127" s="22">
        <f>SUM(R127:AR127)</f>
        <v>0</v>
      </c>
      <c r="AT127" s="22"/>
      <c r="AU127" s="22"/>
      <c r="AV127" s="22"/>
      <c r="AW127" s="22"/>
      <c r="AX127" s="22"/>
      <c r="AY127" s="22"/>
      <c r="AZ127" s="22"/>
      <c r="BA127" s="22"/>
      <c r="BB127" s="22"/>
      <c r="BC127" s="22"/>
      <c r="BD127" s="22"/>
      <c r="BE127" s="22"/>
      <c r="BF127" s="3"/>
      <c r="BG127"/>
      <c r="BH127"/>
      <c r="BI127"/>
    </row>
    <row r="128" spans="1:62" s="1" customFormat="1" x14ac:dyDescent="0.25">
      <c r="C128" s="22"/>
      <c r="D128" s="22"/>
      <c r="E128" s="22"/>
      <c r="F128" s="22"/>
      <c r="G128" s="3"/>
      <c r="H128" s="3"/>
      <c r="I128" s="69"/>
      <c r="J128" s="3"/>
      <c r="K128" s="3"/>
      <c r="L128" s="3"/>
      <c r="AF128" s="4"/>
    </row>
    <row r="129" spans="1:64" x14ac:dyDescent="0.25">
      <c r="A129" s="35" t="s">
        <v>273</v>
      </c>
      <c r="B129" s="38" t="s">
        <v>274</v>
      </c>
      <c r="C129" s="18">
        <f>SUM(C131)</f>
        <v>0</v>
      </c>
      <c r="D129" s="18">
        <f>SUM(D131)</f>
        <v>0</v>
      </c>
      <c r="E129" s="18">
        <f>SUM(E131)</f>
        <v>0</v>
      </c>
      <c r="F129" s="18">
        <f>SUM(F131)</f>
        <v>0</v>
      </c>
      <c r="G129" s="18">
        <f t="shared" ref="G129:BG129" si="73">SUM(G131)</f>
        <v>0</v>
      </c>
      <c r="H129" s="18">
        <f t="shared" si="73"/>
        <v>0</v>
      </c>
      <c r="I129" s="68">
        <f t="shared" si="73"/>
        <v>0</v>
      </c>
      <c r="J129" s="18">
        <f t="shared" si="73"/>
        <v>0</v>
      </c>
      <c r="K129" s="18">
        <f t="shared" si="73"/>
        <v>0</v>
      </c>
      <c r="L129" s="18">
        <f t="shared" si="73"/>
        <v>0</v>
      </c>
      <c r="M129" s="18">
        <f t="shared" si="73"/>
        <v>0</v>
      </c>
      <c r="N129" s="18">
        <f t="shared" si="73"/>
        <v>0</v>
      </c>
      <c r="O129" s="18">
        <f t="shared" si="73"/>
        <v>0</v>
      </c>
      <c r="P129" s="18">
        <f t="shared" si="73"/>
        <v>0</v>
      </c>
      <c r="Q129" s="18">
        <f t="shared" si="73"/>
        <v>0</v>
      </c>
      <c r="R129" s="18">
        <f t="shared" si="73"/>
        <v>0</v>
      </c>
      <c r="S129" s="18">
        <f t="shared" si="73"/>
        <v>0</v>
      </c>
      <c r="T129" s="18">
        <f t="shared" si="73"/>
        <v>0</v>
      </c>
      <c r="U129" s="18">
        <f t="shared" si="73"/>
        <v>0</v>
      </c>
      <c r="V129" s="18">
        <f t="shared" si="73"/>
        <v>0</v>
      </c>
      <c r="W129" s="18">
        <f t="shared" si="73"/>
        <v>0</v>
      </c>
      <c r="X129" s="18">
        <f t="shared" si="73"/>
        <v>0</v>
      </c>
      <c r="Y129" s="18">
        <f t="shared" si="73"/>
        <v>0</v>
      </c>
      <c r="Z129" s="18">
        <f t="shared" si="73"/>
        <v>0</v>
      </c>
      <c r="AA129" s="18">
        <f t="shared" si="73"/>
        <v>0</v>
      </c>
      <c r="AB129" s="18">
        <f t="shared" si="73"/>
        <v>0</v>
      </c>
      <c r="AC129" s="18">
        <f t="shared" si="73"/>
        <v>0</v>
      </c>
      <c r="AD129" s="18">
        <f>SUM(AD131)</f>
        <v>0</v>
      </c>
      <c r="AE129" s="18">
        <f>SUM(AE131)</f>
        <v>0</v>
      </c>
      <c r="AF129" s="68">
        <f t="shared" si="73"/>
        <v>0</v>
      </c>
      <c r="AG129" s="18">
        <f t="shared" si="73"/>
        <v>0</v>
      </c>
      <c r="AH129" s="18">
        <f t="shared" si="73"/>
        <v>0</v>
      </c>
      <c r="AI129" s="18">
        <f t="shared" si="73"/>
        <v>0</v>
      </c>
      <c r="AJ129" s="18">
        <f t="shared" si="73"/>
        <v>0</v>
      </c>
      <c r="AK129" s="18">
        <f t="shared" si="73"/>
        <v>0</v>
      </c>
      <c r="AL129" s="18">
        <f t="shared" si="73"/>
        <v>0</v>
      </c>
      <c r="AM129" s="18">
        <f t="shared" si="73"/>
        <v>0</v>
      </c>
      <c r="AN129" s="18">
        <f t="shared" si="73"/>
        <v>0</v>
      </c>
      <c r="AO129" s="18">
        <f t="shared" si="73"/>
        <v>0</v>
      </c>
      <c r="AP129" s="18">
        <f t="shared" si="73"/>
        <v>0</v>
      </c>
      <c r="AQ129" s="18">
        <f t="shared" si="73"/>
        <v>0</v>
      </c>
      <c r="AR129" s="18">
        <f t="shared" si="73"/>
        <v>0</v>
      </c>
      <c r="AS129" s="18">
        <f t="shared" si="73"/>
        <v>0</v>
      </c>
      <c r="AT129" s="18">
        <f t="shared" si="73"/>
        <v>0</v>
      </c>
      <c r="AU129" s="18">
        <f t="shared" si="73"/>
        <v>0</v>
      </c>
      <c r="AV129" s="18">
        <f t="shared" si="73"/>
        <v>0</v>
      </c>
      <c r="AW129" s="18">
        <f t="shared" si="73"/>
        <v>0</v>
      </c>
      <c r="AX129" s="18">
        <f t="shared" si="73"/>
        <v>0</v>
      </c>
      <c r="AY129" s="18">
        <f t="shared" si="73"/>
        <v>0</v>
      </c>
      <c r="AZ129" s="18">
        <f t="shared" si="73"/>
        <v>0</v>
      </c>
      <c r="BA129" s="18">
        <f t="shared" si="73"/>
        <v>0</v>
      </c>
      <c r="BB129" s="18">
        <f t="shared" si="73"/>
        <v>0</v>
      </c>
      <c r="BC129" s="18">
        <f t="shared" si="73"/>
        <v>0</v>
      </c>
      <c r="BD129" s="18">
        <f t="shared" si="73"/>
        <v>0</v>
      </c>
      <c r="BE129" s="18">
        <f t="shared" si="73"/>
        <v>0</v>
      </c>
      <c r="BF129" s="18">
        <f t="shared" si="73"/>
        <v>0</v>
      </c>
      <c r="BG129" s="18">
        <f t="shared" si="73"/>
        <v>0</v>
      </c>
      <c r="BK129" s="1"/>
      <c r="BL129" s="1"/>
    </row>
    <row r="130" spans="1:64" x14ac:dyDescent="0.25">
      <c r="A130" s="25"/>
      <c r="C130" s="22"/>
      <c r="D130" s="3"/>
      <c r="E130" s="3"/>
      <c r="F130" s="3"/>
      <c r="G130" s="22"/>
      <c r="H130" s="22"/>
      <c r="J130" s="22"/>
      <c r="K130" s="22"/>
      <c r="L130" s="22"/>
      <c r="M130" s="3"/>
      <c r="N130" s="3"/>
      <c r="O130" s="7"/>
      <c r="P130" s="7"/>
      <c r="Q130" s="7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4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1"/>
      <c r="BI130" s="1"/>
      <c r="BJ130" s="1"/>
    </row>
    <row r="131" spans="1:64" s="1" customFormat="1" x14ac:dyDescent="0.25">
      <c r="A131" s="25" t="s">
        <v>275</v>
      </c>
      <c r="B131" t="s">
        <v>276</v>
      </c>
      <c r="C131" s="22"/>
      <c r="D131" s="22">
        <f>+BG131</f>
        <v>0</v>
      </c>
      <c r="E131" s="22">
        <f>+AS131+AY131</f>
        <v>0</v>
      </c>
      <c r="F131" s="22">
        <f>+C131+D131+E131</f>
        <v>0</v>
      </c>
      <c r="G131" s="22"/>
      <c r="H131" s="22">
        <v>0</v>
      </c>
      <c r="I131" s="2">
        <v>0</v>
      </c>
      <c r="J131" s="22">
        <v>0</v>
      </c>
      <c r="K131" s="22">
        <f>SUM(H131:J131)</f>
        <v>0</v>
      </c>
      <c r="L131" s="22">
        <f>+K131+G131</f>
        <v>0</v>
      </c>
      <c r="M131" s="22">
        <v>0</v>
      </c>
      <c r="N131" s="22">
        <f>IF(M131&gt;0,(L131-M131),0)</f>
        <v>0</v>
      </c>
      <c r="O131" s="24">
        <f>F131-L131</f>
        <v>0</v>
      </c>
      <c r="P131" s="24">
        <f>F131-M131</f>
        <v>0</v>
      </c>
      <c r="Q131" s="24">
        <f>IF(N131&gt;0,(F131-L131-N131),(F131-L131+N131))</f>
        <v>0</v>
      </c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"/>
      <c r="AG131" s="22"/>
      <c r="AH131" s="22"/>
      <c r="AI131" s="22"/>
      <c r="AJ131" s="22"/>
      <c r="AK131" s="22"/>
      <c r="AL131" s="22"/>
      <c r="AM131" s="22"/>
      <c r="AN131" s="22"/>
      <c r="AO131" s="22"/>
      <c r="AP131" s="22"/>
      <c r="AQ131" s="22"/>
      <c r="AR131" s="22"/>
      <c r="AS131" s="22">
        <f>SUM(R131:AR131)</f>
        <v>0</v>
      </c>
      <c r="AT131" s="22">
        <v>0</v>
      </c>
      <c r="AU131" s="22"/>
      <c r="AV131" s="22"/>
      <c r="AW131" s="22"/>
      <c r="AX131" s="22"/>
      <c r="AY131" s="22">
        <f>+AT131+AU131+AV131+AW131+AX131</f>
        <v>0</v>
      </c>
      <c r="AZ131" s="22"/>
      <c r="BA131" s="22"/>
      <c r="BB131" s="22"/>
      <c r="BC131" s="22"/>
      <c r="BD131" s="22">
        <v>0</v>
      </c>
      <c r="BE131" s="22"/>
      <c r="BF131" s="22"/>
      <c r="BG131" s="22">
        <f>SUM(AZ131:BF131)</f>
        <v>0</v>
      </c>
      <c r="BH131"/>
      <c r="BI131"/>
      <c r="BJ131"/>
      <c r="BK131"/>
      <c r="BL131"/>
    </row>
    <row r="132" spans="1:64" x14ac:dyDescent="0.25">
      <c r="A132" s="25"/>
      <c r="C132" s="22"/>
      <c r="D132" s="3"/>
      <c r="E132" s="3"/>
      <c r="F132" s="3"/>
      <c r="K132" s="22"/>
      <c r="L132" s="22"/>
      <c r="M132" s="3"/>
      <c r="N132" s="3"/>
      <c r="O132" s="7"/>
      <c r="P132" s="7"/>
      <c r="Q132" s="7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4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1"/>
      <c r="BI132" s="1"/>
      <c r="BJ132" s="1"/>
      <c r="BK132" s="1"/>
      <c r="BL132" s="1"/>
    </row>
    <row r="133" spans="1:64" x14ac:dyDescent="0.25">
      <c r="A133" s="38" t="s">
        <v>277</v>
      </c>
      <c r="B133" s="38"/>
      <c r="C133" s="18">
        <f>C129+C112+C98+C94+C71+C28+C10</f>
        <v>1726828565</v>
      </c>
      <c r="D133" s="18">
        <f>D129+D112+D98+D94+D71+D28+D10</f>
        <v>0</v>
      </c>
      <c r="E133" s="18">
        <f>E129+E112+E98+E94+E71+E28+E10+E125</f>
        <v>-17282564</v>
      </c>
      <c r="F133" s="18">
        <f>F129+F112+F98+F94+F71+F28+F10+F125</f>
        <v>1709546001</v>
      </c>
      <c r="G133" s="18">
        <f>G129+G112+G98+G94+G71+G28+G10</f>
        <v>0</v>
      </c>
      <c r="H133" s="18">
        <f>H129+H112+H98+H94+H71+H28+H10</f>
        <v>142605255.49000001</v>
      </c>
      <c r="I133" s="68">
        <f>I129+I112+I98+I94+I71+I28+I10</f>
        <v>90689167.62000002</v>
      </c>
      <c r="J133" s="18">
        <f>J129+J112+J98+J94+J71+J28+J10+J125</f>
        <v>94079257.620000005</v>
      </c>
      <c r="K133" s="18">
        <f>K129+K112+K98+K94+K71+K28+K10+K125</f>
        <v>327373680.72999996</v>
      </c>
      <c r="L133" s="18">
        <f>L129+L112+L98+L94+L71+L28+L10+L125</f>
        <v>327373680.72999996</v>
      </c>
      <c r="M133" s="18">
        <f>M129+M112+M98+M94+M71+M28+M10</f>
        <v>110178456.16999999</v>
      </c>
      <c r="N133" s="18">
        <f>N129+N112+N98+N94+N71+N28+N10</f>
        <v>-86170400.00999999</v>
      </c>
      <c r="O133" s="18">
        <f>O129+O112+O98+O94+O71+O28+O10</f>
        <v>1382172320.27</v>
      </c>
      <c r="P133" s="18">
        <f>P129+P112+P98+P94+P71+P28+P10</f>
        <v>1599367544.8299999</v>
      </c>
      <c r="Q133" s="18">
        <f>Q129+Q112+Q98+Q94+Q71+Q28+Q10+Q125</f>
        <v>1295964921.26</v>
      </c>
      <c r="R133" s="18">
        <f t="shared" ref="R133:Z133" si="74">R129+R112+R98+R94+R71+R28+R10</f>
        <v>-17282564</v>
      </c>
      <c r="S133" s="18">
        <f t="shared" si="74"/>
        <v>0</v>
      </c>
      <c r="T133" s="18">
        <f t="shared" si="74"/>
        <v>0</v>
      </c>
      <c r="U133" s="18">
        <f t="shared" si="74"/>
        <v>0</v>
      </c>
      <c r="V133" s="18">
        <f t="shared" si="74"/>
        <v>0</v>
      </c>
      <c r="W133" s="18">
        <f t="shared" si="74"/>
        <v>0</v>
      </c>
      <c r="X133" s="18">
        <f t="shared" si="74"/>
        <v>0</v>
      </c>
      <c r="Y133" s="18">
        <f t="shared" si="74"/>
        <v>0</v>
      </c>
      <c r="Z133" s="18">
        <f t="shared" si="74"/>
        <v>0</v>
      </c>
      <c r="AA133" s="18">
        <f>AA129+AA112+AA98+AA94+AA71+AA28+AA10+AA125</f>
        <v>0</v>
      </c>
      <c r="AB133" s="18">
        <f t="shared" ref="AB133:AR133" si="75">AB129+AB112+AB98+AB94+AB71+AB28+AB10</f>
        <v>0</v>
      </c>
      <c r="AC133" s="18">
        <f t="shared" si="75"/>
        <v>0</v>
      </c>
      <c r="AD133" s="18">
        <f t="shared" si="75"/>
        <v>0</v>
      </c>
      <c r="AE133" s="18">
        <f t="shared" si="75"/>
        <v>0</v>
      </c>
      <c r="AF133" s="18">
        <f t="shared" si="75"/>
        <v>0</v>
      </c>
      <c r="AG133" s="18">
        <f t="shared" si="75"/>
        <v>0</v>
      </c>
      <c r="AH133" s="18">
        <f t="shared" si="75"/>
        <v>0</v>
      </c>
      <c r="AI133" s="18">
        <f t="shared" si="75"/>
        <v>0</v>
      </c>
      <c r="AJ133" s="18">
        <f t="shared" si="75"/>
        <v>0</v>
      </c>
      <c r="AK133" s="18">
        <f t="shared" si="75"/>
        <v>0</v>
      </c>
      <c r="AL133" s="18">
        <f t="shared" si="75"/>
        <v>0</v>
      </c>
      <c r="AM133" s="18">
        <f t="shared" si="75"/>
        <v>0</v>
      </c>
      <c r="AN133" s="18">
        <f t="shared" si="75"/>
        <v>0</v>
      </c>
      <c r="AO133" s="18">
        <f t="shared" si="75"/>
        <v>0</v>
      </c>
      <c r="AP133" s="18">
        <f t="shared" si="75"/>
        <v>0</v>
      </c>
      <c r="AQ133" s="18">
        <f t="shared" si="75"/>
        <v>0</v>
      </c>
      <c r="AR133" s="18">
        <f t="shared" si="75"/>
        <v>0</v>
      </c>
      <c r="AS133" s="18">
        <f>AS129+AS112+AS98+AS94+AS71+AS28+AS10+AS125</f>
        <v>-17282564</v>
      </c>
      <c r="AT133" s="18">
        <f t="shared" ref="AT133:BG133" si="76">AT129+AT112+AT98+AT94+AT71+AT28+AT10</f>
        <v>0</v>
      </c>
      <c r="AU133" s="18">
        <f t="shared" si="76"/>
        <v>0</v>
      </c>
      <c r="AV133" s="18">
        <f t="shared" si="76"/>
        <v>0</v>
      </c>
      <c r="AW133" s="18">
        <f t="shared" si="76"/>
        <v>0</v>
      </c>
      <c r="AX133" s="18">
        <f t="shared" si="76"/>
        <v>0</v>
      </c>
      <c r="AY133" s="18">
        <f t="shared" si="76"/>
        <v>0</v>
      </c>
      <c r="AZ133" s="18">
        <f t="shared" si="76"/>
        <v>0</v>
      </c>
      <c r="BA133" s="18">
        <f t="shared" si="76"/>
        <v>0</v>
      </c>
      <c r="BB133" s="18">
        <f t="shared" si="76"/>
        <v>0</v>
      </c>
      <c r="BC133" s="18">
        <f t="shared" si="76"/>
        <v>0</v>
      </c>
      <c r="BD133" s="18">
        <f t="shared" si="76"/>
        <v>0</v>
      </c>
      <c r="BE133" s="18">
        <f t="shared" si="76"/>
        <v>0</v>
      </c>
      <c r="BF133" s="18">
        <f t="shared" si="76"/>
        <v>0</v>
      </c>
      <c r="BG133" s="18">
        <f t="shared" si="76"/>
        <v>0</v>
      </c>
    </row>
    <row r="134" spans="1:64" x14ac:dyDescent="0.25">
      <c r="F134" s="2"/>
      <c r="G134" s="2"/>
      <c r="L134" s="2"/>
      <c r="M134" s="27"/>
      <c r="AZ134" s="22"/>
      <c r="BB134" s="22"/>
      <c r="BC134" s="22"/>
      <c r="BD134" s="22"/>
      <c r="BE134" s="22"/>
      <c r="BF134" s="22"/>
    </row>
    <row r="135" spans="1:64" x14ac:dyDescent="0.25">
      <c r="G135" s="2"/>
      <c r="AZ135" s="22"/>
      <c r="BB135" s="22"/>
      <c r="BC135" s="22"/>
      <c r="BD135" s="22"/>
      <c r="BE135" s="22"/>
      <c r="BF135" s="22"/>
    </row>
    <row r="136" spans="1:64" x14ac:dyDescent="0.25">
      <c r="G136" s="48"/>
      <c r="H136" s="22"/>
      <c r="AZ136" s="22"/>
      <c r="BB136" s="22"/>
      <c r="BC136" s="22"/>
      <c r="BD136" s="22"/>
      <c r="BE136" s="22"/>
      <c r="BF136" s="22"/>
    </row>
    <row r="137" spans="1:64" x14ac:dyDescent="0.25">
      <c r="AZ137" s="22"/>
      <c r="BB137" s="22"/>
      <c r="BC137" s="22"/>
      <c r="BD137" s="22"/>
      <c r="BE137" s="22"/>
      <c r="BF137" s="22"/>
    </row>
    <row r="138" spans="1:64" x14ac:dyDescent="0.25">
      <c r="AZ138" s="22"/>
      <c r="BB138" s="22"/>
      <c r="BC138" s="22"/>
      <c r="BD138" s="22"/>
      <c r="BE138" s="22"/>
      <c r="BF138" s="22"/>
    </row>
    <row r="139" spans="1:64" x14ac:dyDescent="0.25">
      <c r="AZ139" s="22"/>
      <c r="BB139" s="22"/>
      <c r="BC139" s="22"/>
      <c r="BD139" s="22"/>
      <c r="BE139" s="22"/>
      <c r="BF139" s="22"/>
    </row>
    <row r="140" spans="1:64" x14ac:dyDescent="0.25">
      <c r="AZ140" s="22"/>
      <c r="BB140" s="22"/>
      <c r="BC140" s="22"/>
      <c r="BD140" s="22"/>
      <c r="BE140" s="22"/>
      <c r="BF140" s="22"/>
    </row>
    <row r="141" spans="1:64" x14ac:dyDescent="0.25">
      <c r="AZ141" s="22"/>
      <c r="BB141" s="22"/>
      <c r="BC141" s="22"/>
      <c r="BD141" s="22"/>
      <c r="BE141" s="22"/>
      <c r="BF141" s="22"/>
    </row>
    <row r="142" spans="1:64" x14ac:dyDescent="0.25">
      <c r="AZ142" s="22"/>
      <c r="BB142" s="22"/>
      <c r="BC142" s="22"/>
      <c r="BD142" s="22"/>
      <c r="BE142" s="22"/>
      <c r="BF142" s="22"/>
    </row>
    <row r="143" spans="1:64" x14ac:dyDescent="0.25">
      <c r="AZ143" s="22"/>
      <c r="BB143" s="22"/>
      <c r="BC143" s="22"/>
      <c r="BD143" s="22"/>
      <c r="BE143" s="22"/>
      <c r="BF143" s="22"/>
    </row>
    <row r="144" spans="1:64" x14ac:dyDescent="0.25">
      <c r="AZ144" s="22"/>
      <c r="BB144" s="22"/>
      <c r="BC144" s="22"/>
      <c r="BD144" s="22"/>
      <c r="BE144" s="22"/>
      <c r="BF144" s="22"/>
    </row>
    <row r="145" spans="52:58" x14ac:dyDescent="0.25">
      <c r="AZ145" s="22"/>
      <c r="BB145" s="22"/>
      <c r="BC145" s="22"/>
      <c r="BD145" s="22"/>
      <c r="BE145" s="22"/>
      <c r="BF145" s="22"/>
    </row>
    <row r="146" spans="52:58" x14ac:dyDescent="0.25">
      <c r="AZ146" s="22"/>
      <c r="BB146" s="22"/>
      <c r="BC146" s="22"/>
      <c r="BD146" s="22"/>
      <c r="BE146" s="22"/>
      <c r="BF146" s="22"/>
    </row>
    <row r="147" spans="52:58" x14ac:dyDescent="0.25">
      <c r="AZ147" s="22"/>
      <c r="BB147" s="22"/>
      <c r="BC147" s="22"/>
      <c r="BD147" s="22"/>
      <c r="BE147" s="22"/>
      <c r="BF147" s="22"/>
    </row>
    <row r="148" spans="52:58" x14ac:dyDescent="0.25">
      <c r="AZ148" s="22"/>
      <c r="BB148" s="22"/>
      <c r="BC148" s="22"/>
      <c r="BD148" s="22"/>
      <c r="BE148" s="22"/>
      <c r="BF148" s="22"/>
    </row>
    <row r="149" spans="52:58" x14ac:dyDescent="0.25">
      <c r="AZ149" s="22"/>
      <c r="BB149" s="22"/>
      <c r="BC149" s="22"/>
      <c r="BD149" s="22"/>
      <c r="BE149" s="22"/>
      <c r="BF149" s="22"/>
    </row>
    <row r="150" spans="52:58" x14ac:dyDescent="0.25">
      <c r="AZ150" s="22"/>
    </row>
    <row r="151" spans="52:58" x14ac:dyDescent="0.25">
      <c r="AZ151" s="22"/>
    </row>
    <row r="152" spans="52:58" x14ac:dyDescent="0.25">
      <c r="AZ152" s="22"/>
    </row>
    <row r="153" spans="52:58" x14ac:dyDescent="0.25">
      <c r="AZ153" s="22"/>
    </row>
    <row r="154" spans="52:58" x14ac:dyDescent="0.25">
      <c r="AZ154" s="22"/>
    </row>
    <row r="155" spans="52:58" x14ac:dyDescent="0.25">
      <c r="AZ155" s="22"/>
    </row>
    <row r="156" spans="52:58" x14ac:dyDescent="0.25">
      <c r="AZ156" s="22"/>
    </row>
    <row r="157" spans="52:58" x14ac:dyDescent="0.25">
      <c r="AZ157" s="22"/>
    </row>
    <row r="158" spans="52:58" x14ac:dyDescent="0.25">
      <c r="AZ158" s="22"/>
    </row>
    <row r="159" spans="52:58" x14ac:dyDescent="0.25">
      <c r="AZ159" s="22"/>
    </row>
    <row r="160" spans="52:58" x14ac:dyDescent="0.25">
      <c r="AZ160" s="22"/>
    </row>
    <row r="161" spans="7:51" s="22" customFormat="1" x14ac:dyDescent="0.25">
      <c r="G161"/>
      <c r="H161"/>
      <c r="I161" s="2"/>
      <c r="J161"/>
      <c r="K161"/>
      <c r="L161"/>
      <c r="M161"/>
      <c r="N161"/>
      <c r="O161" s="24"/>
      <c r="P161" s="24"/>
      <c r="Q161" s="24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 s="2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Y161"/>
    </row>
    <row r="162" spans="7:51" s="22" customFormat="1" x14ac:dyDescent="0.25">
      <c r="G162"/>
      <c r="H162"/>
      <c r="I162" s="2"/>
      <c r="J162"/>
      <c r="K162"/>
      <c r="L162"/>
      <c r="M162"/>
      <c r="N162"/>
      <c r="O162" s="24"/>
      <c r="P162" s="24"/>
      <c r="Q162" s="24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 s="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  <c r="AX162"/>
      <c r="AY162"/>
    </row>
    <row r="163" spans="7:51" s="22" customFormat="1" x14ac:dyDescent="0.25">
      <c r="G163"/>
      <c r="H163"/>
      <c r="I163" s="2"/>
      <c r="J163"/>
      <c r="K163"/>
      <c r="L163"/>
      <c r="M163"/>
      <c r="N163"/>
      <c r="O163" s="24"/>
      <c r="P163" s="24"/>
      <c r="Q163" s="24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 s="2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  <c r="AX163"/>
      <c r="AY163"/>
    </row>
    <row r="164" spans="7:51" s="22" customFormat="1" x14ac:dyDescent="0.25">
      <c r="G164"/>
      <c r="H164"/>
      <c r="I164" s="2"/>
      <c r="J164"/>
      <c r="K164"/>
      <c r="L164"/>
      <c r="M164"/>
      <c r="N164"/>
      <c r="O164" s="24"/>
      <c r="P164" s="24"/>
      <c r="Q164" s="2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 s="2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Y164"/>
    </row>
    <row r="165" spans="7:51" s="22" customFormat="1" x14ac:dyDescent="0.25">
      <c r="G165"/>
      <c r="H165"/>
      <c r="I165" s="2"/>
      <c r="J165"/>
      <c r="K165"/>
      <c r="L165"/>
      <c r="M165"/>
      <c r="N165"/>
      <c r="O165" s="24"/>
      <c r="P165" s="24"/>
      <c r="Q165" s="24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 s="2"/>
      <c r="AG165"/>
      <c r="AH165"/>
      <c r="AI165"/>
      <c r="AJ165"/>
      <c r="AK165"/>
      <c r="AL165"/>
      <c r="AM165"/>
      <c r="AN165"/>
      <c r="AO165"/>
      <c r="AP165"/>
      <c r="AQ165"/>
      <c r="AR165"/>
      <c r="AS165"/>
      <c r="AT165"/>
      <c r="AU165"/>
      <c r="AV165"/>
      <c r="AW165"/>
      <c r="AX165"/>
      <c r="AY165"/>
    </row>
    <row r="166" spans="7:51" s="22" customFormat="1" x14ac:dyDescent="0.25">
      <c r="G166"/>
      <c r="H166"/>
      <c r="I166" s="2"/>
      <c r="J166"/>
      <c r="K166"/>
      <c r="L166"/>
      <c r="M166"/>
      <c r="N166"/>
      <c r="O166" s="24"/>
      <c r="P166" s="24"/>
      <c r="Q166" s="24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 s="2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  <c r="AV166"/>
      <c r="AW166"/>
      <c r="AX166"/>
      <c r="AY166"/>
    </row>
    <row r="167" spans="7:51" s="22" customFormat="1" x14ac:dyDescent="0.25">
      <c r="G167"/>
      <c r="H167"/>
      <c r="I167" s="2"/>
      <c r="J167"/>
      <c r="K167"/>
      <c r="L167"/>
      <c r="M167"/>
      <c r="N167"/>
      <c r="O167" s="24"/>
      <c r="P167" s="24"/>
      <c r="Q167" s="24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 s="2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/>
      <c r="AW167"/>
      <c r="AX167"/>
      <c r="AY167"/>
    </row>
    <row r="168" spans="7:51" s="22" customFormat="1" x14ac:dyDescent="0.25">
      <c r="G168"/>
      <c r="H168"/>
      <c r="I168" s="2"/>
      <c r="J168"/>
      <c r="K168"/>
      <c r="L168"/>
      <c r="M168"/>
      <c r="N168"/>
      <c r="O168" s="24"/>
      <c r="P168" s="24"/>
      <c r="Q168" s="24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 s="2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Y168"/>
    </row>
    <row r="169" spans="7:51" s="22" customFormat="1" x14ac:dyDescent="0.25">
      <c r="G169"/>
      <c r="H169"/>
      <c r="I169" s="2"/>
      <c r="J169"/>
      <c r="K169"/>
      <c r="L169"/>
      <c r="M169"/>
      <c r="N169"/>
      <c r="O169" s="24"/>
      <c r="P169" s="24"/>
      <c r="Q169" s="24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 s="2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Y169"/>
    </row>
    <row r="170" spans="7:51" s="22" customFormat="1" x14ac:dyDescent="0.25">
      <c r="G170"/>
      <c r="H170"/>
      <c r="I170" s="2"/>
      <c r="J170"/>
      <c r="K170"/>
      <c r="L170"/>
      <c r="M170"/>
      <c r="N170"/>
      <c r="O170" s="24"/>
      <c r="P170" s="24"/>
      <c r="Q170" s="24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 s="2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/>
      <c r="AW170"/>
      <c r="AX170"/>
      <c r="AY170"/>
    </row>
    <row r="171" spans="7:51" s="22" customFormat="1" x14ac:dyDescent="0.25">
      <c r="G171"/>
      <c r="H171"/>
      <c r="I171" s="2"/>
      <c r="J171"/>
      <c r="K171"/>
      <c r="L171"/>
      <c r="M171"/>
      <c r="N171"/>
      <c r="O171" s="24"/>
      <c r="P171" s="24"/>
      <c r="Q171" s="24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 s="2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Y171"/>
    </row>
    <row r="172" spans="7:51" s="22" customFormat="1" x14ac:dyDescent="0.25">
      <c r="G172"/>
      <c r="H172"/>
      <c r="I172" s="2"/>
      <c r="J172"/>
      <c r="K172"/>
      <c r="L172"/>
      <c r="M172"/>
      <c r="N172"/>
      <c r="O172" s="24"/>
      <c r="P172" s="24"/>
      <c r="Q172" s="24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 s="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Y172"/>
    </row>
    <row r="173" spans="7:51" s="22" customFormat="1" x14ac:dyDescent="0.25">
      <c r="G173"/>
      <c r="H173"/>
      <c r="I173" s="2"/>
      <c r="J173"/>
      <c r="K173"/>
      <c r="L173"/>
      <c r="M173"/>
      <c r="N173"/>
      <c r="O173" s="24"/>
      <c r="P173" s="24"/>
      <c r="Q173" s="24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 s="2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Y173"/>
    </row>
    <row r="174" spans="7:51" s="22" customFormat="1" x14ac:dyDescent="0.25">
      <c r="G174"/>
      <c r="H174"/>
      <c r="I174" s="2"/>
      <c r="J174"/>
      <c r="K174"/>
      <c r="L174"/>
      <c r="M174"/>
      <c r="N174"/>
      <c r="O174" s="24"/>
      <c r="P174" s="24"/>
      <c r="Q174" s="2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 s="2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  <c r="AV174"/>
      <c r="AW174"/>
      <c r="AX174"/>
      <c r="AY174"/>
    </row>
    <row r="175" spans="7:51" s="22" customFormat="1" x14ac:dyDescent="0.25">
      <c r="G175"/>
      <c r="H175"/>
      <c r="I175" s="2"/>
      <c r="J175"/>
      <c r="K175"/>
      <c r="L175"/>
      <c r="M175"/>
      <c r="N175"/>
      <c r="O175" s="24"/>
      <c r="P175" s="24"/>
      <c r="Q175" s="24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 s="2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</row>
    <row r="176" spans="7:51" s="22" customFormat="1" x14ac:dyDescent="0.25">
      <c r="G176"/>
      <c r="H176"/>
      <c r="I176" s="2"/>
      <c r="J176"/>
      <c r="K176"/>
      <c r="L176"/>
      <c r="M176"/>
      <c r="N176"/>
      <c r="O176" s="24"/>
      <c r="P176" s="24"/>
      <c r="Q176" s="24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 s="2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</row>
    <row r="177" spans="7:51" s="22" customFormat="1" x14ac:dyDescent="0.25">
      <c r="G177"/>
      <c r="H177"/>
      <c r="I177" s="2"/>
      <c r="J177"/>
      <c r="K177"/>
      <c r="L177"/>
      <c r="M177"/>
      <c r="N177"/>
      <c r="O177" s="24"/>
      <c r="P177" s="24"/>
      <c r="Q177" s="24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 s="2"/>
      <c r="AG177"/>
      <c r="AH177"/>
      <c r="AI177"/>
      <c r="AJ177"/>
      <c r="AK177"/>
      <c r="AL177"/>
      <c r="AM177"/>
      <c r="AN177"/>
      <c r="AO177"/>
      <c r="AP177"/>
      <c r="AQ177"/>
      <c r="AR177"/>
      <c r="AS177"/>
      <c r="AT177"/>
      <c r="AU177"/>
      <c r="AV177"/>
      <c r="AW177"/>
      <c r="AX177"/>
      <c r="AY177"/>
    </row>
    <row r="178" spans="7:51" s="22" customFormat="1" x14ac:dyDescent="0.25">
      <c r="G178"/>
      <c r="H178"/>
      <c r="I178" s="2"/>
      <c r="J178"/>
      <c r="K178"/>
      <c r="L178"/>
      <c r="M178"/>
      <c r="N178"/>
      <c r="O178" s="24"/>
      <c r="P178" s="24"/>
      <c r="Q178" s="24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 s="2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/>
      <c r="AW178"/>
      <c r="AX178"/>
      <c r="AY178"/>
    </row>
    <row r="179" spans="7:51" s="22" customFormat="1" x14ac:dyDescent="0.25">
      <c r="G179"/>
      <c r="H179"/>
      <c r="I179" s="2"/>
      <c r="J179"/>
      <c r="K179"/>
      <c r="L179"/>
      <c r="M179"/>
      <c r="N179"/>
      <c r="O179" s="24"/>
      <c r="P179" s="24"/>
      <c r="Q179" s="24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 s="2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Y179"/>
    </row>
    <row r="180" spans="7:51" s="22" customFormat="1" x14ac:dyDescent="0.25">
      <c r="G180"/>
      <c r="H180"/>
      <c r="I180" s="2"/>
      <c r="J180"/>
      <c r="K180"/>
      <c r="L180"/>
      <c r="M180"/>
      <c r="N180"/>
      <c r="O180" s="24"/>
      <c r="P180" s="24"/>
      <c r="Q180" s="24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 s="2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Y180"/>
    </row>
    <row r="181" spans="7:51" s="22" customFormat="1" x14ac:dyDescent="0.25">
      <c r="G181"/>
      <c r="H181"/>
      <c r="I181" s="2"/>
      <c r="J181"/>
      <c r="K181"/>
      <c r="L181"/>
      <c r="M181"/>
      <c r="N181"/>
      <c r="O181" s="24"/>
      <c r="P181" s="24"/>
      <c r="Q181" s="24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 s="2"/>
      <c r="AG181"/>
      <c r="AH181"/>
      <c r="AI181"/>
      <c r="AJ181"/>
      <c r="AK181"/>
      <c r="AL181"/>
      <c r="AM181"/>
      <c r="AN181"/>
      <c r="AO181"/>
      <c r="AP181"/>
      <c r="AQ181"/>
      <c r="AR181"/>
      <c r="AS181"/>
      <c r="AT181"/>
      <c r="AU181"/>
      <c r="AV181"/>
      <c r="AW181"/>
      <c r="AX181"/>
      <c r="AY181"/>
    </row>
    <row r="182" spans="7:51" s="22" customFormat="1" x14ac:dyDescent="0.25">
      <c r="G182"/>
      <c r="H182"/>
      <c r="I182" s="2"/>
      <c r="J182"/>
      <c r="K182"/>
      <c r="L182"/>
      <c r="M182"/>
      <c r="N182"/>
      <c r="O182" s="24"/>
      <c r="P182" s="24"/>
      <c r="Q182" s="24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 s="2"/>
      <c r="AG182"/>
      <c r="AH182"/>
      <c r="AI182"/>
      <c r="AJ182"/>
      <c r="AK182"/>
      <c r="AL182"/>
      <c r="AM182"/>
      <c r="AN182"/>
      <c r="AO182"/>
      <c r="AP182"/>
      <c r="AQ182"/>
      <c r="AR182"/>
      <c r="AS182"/>
      <c r="AT182"/>
      <c r="AU182"/>
      <c r="AV182"/>
      <c r="AW182"/>
      <c r="AX182"/>
      <c r="AY182"/>
    </row>
    <row r="183" spans="7:51" s="22" customFormat="1" x14ac:dyDescent="0.25">
      <c r="G183"/>
      <c r="H183"/>
      <c r="I183" s="2"/>
      <c r="J183"/>
      <c r="K183"/>
      <c r="L183"/>
      <c r="M183"/>
      <c r="N183"/>
      <c r="O183" s="24"/>
      <c r="P183" s="24"/>
      <c r="Q183" s="24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 s="2"/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  <c r="AU183"/>
      <c r="AV183"/>
      <c r="AW183"/>
      <c r="AX183"/>
      <c r="AY183"/>
    </row>
    <row r="184" spans="7:51" s="22" customFormat="1" x14ac:dyDescent="0.25">
      <c r="G184"/>
      <c r="H184"/>
      <c r="I184" s="2"/>
      <c r="J184"/>
      <c r="K184"/>
      <c r="L184"/>
      <c r="M184"/>
      <c r="N184"/>
      <c r="O184" s="24"/>
      <c r="P184" s="24"/>
      <c r="Q184" s="2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 s="2"/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  <c r="AU184"/>
      <c r="AV184"/>
      <c r="AW184"/>
      <c r="AX184"/>
      <c r="AY184"/>
    </row>
    <row r="185" spans="7:51" s="22" customFormat="1" x14ac:dyDescent="0.25">
      <c r="G185"/>
      <c r="H185"/>
      <c r="I185" s="2"/>
      <c r="J185"/>
      <c r="K185"/>
      <c r="L185"/>
      <c r="M185"/>
      <c r="N185"/>
      <c r="O185" s="24"/>
      <c r="P185" s="24"/>
      <c r="Q185" s="24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 s="2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</row>
    <row r="186" spans="7:51" s="22" customFormat="1" x14ac:dyDescent="0.25">
      <c r="G186"/>
      <c r="H186"/>
      <c r="I186" s="2"/>
      <c r="J186"/>
      <c r="K186"/>
      <c r="L186"/>
      <c r="M186"/>
      <c r="N186"/>
      <c r="O186" s="24"/>
      <c r="P186" s="24"/>
      <c r="Q186" s="24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 s="2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/>
      <c r="AW186"/>
      <c r="AX186"/>
      <c r="AY186"/>
    </row>
    <row r="187" spans="7:51" s="22" customFormat="1" x14ac:dyDescent="0.25">
      <c r="G187"/>
      <c r="H187"/>
      <c r="I187" s="2"/>
      <c r="J187"/>
      <c r="K187"/>
      <c r="L187"/>
      <c r="M187"/>
      <c r="N187"/>
      <c r="O187" s="24"/>
      <c r="P187" s="24"/>
      <c r="Q187" s="24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 s="2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  <c r="AV187"/>
      <c r="AW187"/>
      <c r="AX187"/>
      <c r="AY187"/>
    </row>
    <row r="188" spans="7:51" s="22" customFormat="1" x14ac:dyDescent="0.25">
      <c r="G188"/>
      <c r="H188"/>
      <c r="I188" s="2"/>
      <c r="J188"/>
      <c r="K188"/>
      <c r="L188"/>
      <c r="M188"/>
      <c r="N188"/>
      <c r="O188" s="24"/>
      <c r="P188" s="24"/>
      <c r="Q188" s="24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 s="2"/>
      <c r="AG188"/>
      <c r="AH188"/>
      <c r="AI188"/>
      <c r="AJ188"/>
      <c r="AK188"/>
      <c r="AL188"/>
      <c r="AM188"/>
      <c r="AN188"/>
      <c r="AO188"/>
      <c r="AP188"/>
      <c r="AQ188"/>
      <c r="AR188"/>
      <c r="AS188"/>
      <c r="AT188"/>
      <c r="AU188"/>
      <c r="AV188"/>
      <c r="AW188"/>
      <c r="AX188"/>
      <c r="AY188"/>
    </row>
    <row r="189" spans="7:51" s="22" customFormat="1" x14ac:dyDescent="0.25">
      <c r="G189"/>
      <c r="H189"/>
      <c r="I189" s="2"/>
      <c r="J189"/>
      <c r="K189"/>
      <c r="L189"/>
      <c r="M189"/>
      <c r="N189"/>
      <c r="O189" s="24"/>
      <c r="P189" s="24"/>
      <c r="Q189" s="24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 s="2"/>
      <c r="AG189"/>
      <c r="AH189"/>
      <c r="AI189"/>
      <c r="AJ189"/>
      <c r="AK189"/>
      <c r="AL189"/>
      <c r="AM189"/>
      <c r="AN189"/>
      <c r="AO189"/>
      <c r="AP189"/>
      <c r="AQ189"/>
      <c r="AR189"/>
      <c r="AS189"/>
      <c r="AT189"/>
      <c r="AU189"/>
      <c r="AV189"/>
      <c r="AW189"/>
      <c r="AX189"/>
      <c r="AY189"/>
    </row>
    <row r="190" spans="7:51" s="22" customFormat="1" x14ac:dyDescent="0.25">
      <c r="G190"/>
      <c r="H190"/>
      <c r="I190" s="2"/>
      <c r="J190"/>
      <c r="K190"/>
      <c r="L190"/>
      <c r="M190"/>
      <c r="N190"/>
      <c r="O190" s="24"/>
      <c r="P190" s="24"/>
      <c r="Q190" s="24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 s="2"/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  <c r="AU190"/>
      <c r="AV190"/>
      <c r="AW190"/>
      <c r="AX190"/>
      <c r="AY190"/>
    </row>
    <row r="191" spans="7:51" s="22" customFormat="1" x14ac:dyDescent="0.25">
      <c r="G191"/>
      <c r="H191"/>
      <c r="I191" s="2"/>
      <c r="J191"/>
      <c r="K191"/>
      <c r="L191"/>
      <c r="M191"/>
      <c r="N191"/>
      <c r="O191" s="24"/>
      <c r="P191" s="24"/>
      <c r="Q191" s="24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 s="2"/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</row>
    <row r="192" spans="7:51" s="22" customFormat="1" x14ac:dyDescent="0.25">
      <c r="G192"/>
      <c r="H192"/>
      <c r="I192" s="2"/>
      <c r="J192"/>
      <c r="K192"/>
      <c r="L192"/>
      <c r="M192"/>
      <c r="N192"/>
      <c r="O192" s="24"/>
      <c r="P192" s="24"/>
      <c r="Q192" s="24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 s="2"/>
      <c r="AG192"/>
      <c r="AH192"/>
      <c r="AI192"/>
      <c r="AJ192"/>
      <c r="AK192"/>
      <c r="AL192"/>
      <c r="AM192"/>
      <c r="AN192"/>
      <c r="AO192"/>
      <c r="AP192"/>
      <c r="AQ192"/>
      <c r="AR192"/>
      <c r="AS192"/>
      <c r="AT192"/>
      <c r="AU192"/>
      <c r="AV192"/>
      <c r="AW192"/>
      <c r="AX192"/>
      <c r="AY192"/>
    </row>
    <row r="193" spans="7:51" s="22" customFormat="1" x14ac:dyDescent="0.25">
      <c r="G193"/>
      <c r="H193"/>
      <c r="I193" s="2"/>
      <c r="J193"/>
      <c r="K193"/>
      <c r="L193"/>
      <c r="M193"/>
      <c r="N193"/>
      <c r="O193" s="24"/>
      <c r="P193" s="24"/>
      <c r="Q193" s="24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 s="2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  <c r="AU193"/>
      <c r="AV193"/>
      <c r="AW193"/>
      <c r="AX193"/>
      <c r="AY193"/>
    </row>
    <row r="194" spans="7:51" s="22" customFormat="1" x14ac:dyDescent="0.25">
      <c r="G194"/>
      <c r="H194"/>
      <c r="I194" s="2"/>
      <c r="J194"/>
      <c r="K194"/>
      <c r="L194"/>
      <c r="M194"/>
      <c r="N194"/>
      <c r="O194" s="24"/>
      <c r="P194" s="24"/>
      <c r="Q194" s="2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 s="2"/>
      <c r="AG194"/>
      <c r="AH194"/>
      <c r="AI194"/>
      <c r="AJ194"/>
      <c r="AK194"/>
      <c r="AL194"/>
      <c r="AM194"/>
      <c r="AN194"/>
      <c r="AO194"/>
      <c r="AP194"/>
      <c r="AQ194"/>
      <c r="AR194"/>
      <c r="AS194"/>
      <c r="AT194"/>
      <c r="AU194"/>
      <c r="AV194"/>
      <c r="AW194"/>
      <c r="AX194"/>
      <c r="AY194"/>
    </row>
    <row r="195" spans="7:51" s="22" customFormat="1" x14ac:dyDescent="0.25">
      <c r="G195"/>
      <c r="H195"/>
      <c r="I195" s="2"/>
      <c r="J195"/>
      <c r="K195"/>
      <c r="L195"/>
      <c r="M195"/>
      <c r="N195"/>
      <c r="O195" s="24"/>
      <c r="P195" s="24"/>
      <c r="Q195" s="24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 s="2"/>
      <c r="AG195"/>
      <c r="AH195"/>
      <c r="AI195"/>
      <c r="AJ195"/>
      <c r="AK195"/>
      <c r="AL195"/>
      <c r="AM195"/>
      <c r="AN195"/>
      <c r="AO195"/>
      <c r="AP195"/>
      <c r="AQ195"/>
      <c r="AR195"/>
      <c r="AS195"/>
      <c r="AT195"/>
      <c r="AU195"/>
      <c r="AV195"/>
      <c r="AW195"/>
      <c r="AX195"/>
      <c r="AY195"/>
    </row>
    <row r="196" spans="7:51" s="22" customFormat="1" x14ac:dyDescent="0.25">
      <c r="G196"/>
      <c r="H196"/>
      <c r="I196" s="2"/>
      <c r="J196"/>
      <c r="K196"/>
      <c r="L196"/>
      <c r="M196"/>
      <c r="N196"/>
      <c r="O196" s="24"/>
      <c r="P196" s="24"/>
      <c r="Q196" s="24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 s="2"/>
      <c r="AG196"/>
      <c r="AH196"/>
      <c r="AI196"/>
      <c r="AJ196"/>
      <c r="AK196"/>
      <c r="AL196"/>
      <c r="AM196"/>
      <c r="AN196"/>
      <c r="AO196"/>
      <c r="AP196"/>
      <c r="AQ196"/>
      <c r="AR196"/>
      <c r="AS196"/>
      <c r="AT196"/>
      <c r="AU196"/>
      <c r="AV196"/>
      <c r="AW196"/>
      <c r="AX196"/>
      <c r="AY196"/>
    </row>
    <row r="197" spans="7:51" s="22" customFormat="1" x14ac:dyDescent="0.25">
      <c r="G197"/>
      <c r="H197"/>
      <c r="I197" s="2"/>
      <c r="J197"/>
      <c r="K197"/>
      <c r="L197"/>
      <c r="M197"/>
      <c r="N197"/>
      <c r="O197" s="24"/>
      <c r="P197" s="24"/>
      <c r="Q197" s="24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 s="2"/>
      <c r="AG197"/>
      <c r="AH197"/>
      <c r="AI197"/>
      <c r="AJ197"/>
      <c r="AK197"/>
      <c r="AL197"/>
      <c r="AM197"/>
      <c r="AN197"/>
      <c r="AO197"/>
      <c r="AP197"/>
      <c r="AQ197"/>
      <c r="AR197"/>
      <c r="AS197"/>
      <c r="AT197"/>
      <c r="AU197"/>
      <c r="AV197"/>
      <c r="AW197"/>
      <c r="AX197"/>
      <c r="AY197"/>
    </row>
    <row r="198" spans="7:51" s="22" customFormat="1" x14ac:dyDescent="0.25">
      <c r="G198"/>
      <c r="H198"/>
      <c r="I198" s="2"/>
      <c r="J198"/>
      <c r="K198"/>
      <c r="L198"/>
      <c r="M198"/>
      <c r="N198"/>
      <c r="O198" s="24"/>
      <c r="P198" s="24"/>
      <c r="Q198" s="24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 s="2"/>
      <c r="AG198"/>
      <c r="AH198"/>
      <c r="AI198"/>
      <c r="AJ198"/>
      <c r="AK198"/>
      <c r="AL198"/>
      <c r="AM198"/>
      <c r="AN198"/>
      <c r="AO198"/>
      <c r="AP198"/>
      <c r="AQ198"/>
      <c r="AR198"/>
      <c r="AS198"/>
      <c r="AT198"/>
      <c r="AU198"/>
      <c r="AV198"/>
      <c r="AW198"/>
      <c r="AX198"/>
      <c r="AY198"/>
    </row>
    <row r="199" spans="7:51" s="22" customFormat="1" x14ac:dyDescent="0.25">
      <c r="G199"/>
      <c r="H199"/>
      <c r="I199" s="2"/>
      <c r="J199"/>
      <c r="K199"/>
      <c r="L199"/>
      <c r="M199"/>
      <c r="N199"/>
      <c r="O199" s="24"/>
      <c r="P199" s="24"/>
      <c r="Q199" s="24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 s="2"/>
      <c r="AG199"/>
      <c r="AH199"/>
      <c r="AI199"/>
      <c r="AJ199"/>
      <c r="AK199"/>
      <c r="AL199"/>
      <c r="AM199"/>
      <c r="AN199"/>
      <c r="AO199"/>
      <c r="AP199"/>
      <c r="AQ199"/>
      <c r="AR199"/>
      <c r="AS199"/>
      <c r="AT199"/>
      <c r="AU199"/>
      <c r="AV199"/>
      <c r="AW199"/>
      <c r="AX199"/>
      <c r="AY199"/>
    </row>
    <row r="200" spans="7:51" s="22" customFormat="1" x14ac:dyDescent="0.25">
      <c r="G200"/>
      <c r="H200"/>
      <c r="I200" s="2"/>
      <c r="J200"/>
      <c r="K200"/>
      <c r="L200"/>
      <c r="M200"/>
      <c r="N200"/>
      <c r="O200" s="24"/>
      <c r="P200" s="24"/>
      <c r="Q200" s="24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 s="2"/>
      <c r="AG200"/>
      <c r="AH200"/>
      <c r="AI200"/>
      <c r="AJ200"/>
      <c r="AK200"/>
      <c r="AL200"/>
      <c r="AM200"/>
      <c r="AN200"/>
      <c r="AO200"/>
      <c r="AP200"/>
      <c r="AQ200"/>
      <c r="AR200"/>
      <c r="AS200"/>
      <c r="AT200"/>
      <c r="AU200"/>
      <c r="AV200"/>
      <c r="AW200"/>
      <c r="AX200"/>
      <c r="AY200"/>
    </row>
    <row r="201" spans="7:51" s="22" customFormat="1" x14ac:dyDescent="0.25">
      <c r="G201"/>
      <c r="H201"/>
      <c r="I201" s="2"/>
      <c r="J201"/>
      <c r="K201"/>
      <c r="L201"/>
      <c r="M201"/>
      <c r="N201"/>
      <c r="O201" s="24"/>
      <c r="P201" s="24"/>
      <c r="Q201" s="24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 s="2"/>
      <c r="AG201"/>
      <c r="AH201"/>
      <c r="AI201"/>
      <c r="AJ201"/>
      <c r="AK201"/>
      <c r="AL201"/>
      <c r="AM201"/>
      <c r="AN201"/>
      <c r="AO201"/>
      <c r="AP201"/>
      <c r="AQ201"/>
      <c r="AR201"/>
      <c r="AS201"/>
      <c r="AT201"/>
      <c r="AU201"/>
      <c r="AV201"/>
      <c r="AW201"/>
      <c r="AX201"/>
      <c r="AY201"/>
    </row>
    <row r="202" spans="7:51" s="22" customFormat="1" x14ac:dyDescent="0.25">
      <c r="G202"/>
      <c r="H202"/>
      <c r="I202" s="2"/>
      <c r="J202"/>
      <c r="K202"/>
      <c r="L202"/>
      <c r="M202"/>
      <c r="N202"/>
      <c r="O202" s="24"/>
      <c r="P202" s="24"/>
      <c r="Q202" s="24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 s="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</row>
    <row r="203" spans="7:51" s="22" customFormat="1" x14ac:dyDescent="0.25">
      <c r="G203"/>
      <c r="H203"/>
      <c r="I203" s="2"/>
      <c r="J203"/>
      <c r="K203"/>
      <c r="L203"/>
      <c r="M203"/>
      <c r="N203"/>
      <c r="O203" s="24"/>
      <c r="P203" s="24"/>
      <c r="Q203" s="24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 s="2"/>
      <c r="AG203"/>
      <c r="AH203"/>
      <c r="AI203"/>
      <c r="AJ203"/>
      <c r="AK203"/>
      <c r="AL203"/>
      <c r="AM203"/>
      <c r="AN203"/>
      <c r="AO203"/>
      <c r="AP203"/>
      <c r="AQ203"/>
      <c r="AR203"/>
      <c r="AS203"/>
      <c r="AT203"/>
      <c r="AU203"/>
      <c r="AV203"/>
      <c r="AW203"/>
      <c r="AX203"/>
      <c r="AY203"/>
    </row>
    <row r="204" spans="7:51" s="22" customFormat="1" x14ac:dyDescent="0.25">
      <c r="G204"/>
      <c r="H204"/>
      <c r="I204" s="2"/>
      <c r="J204"/>
      <c r="K204"/>
      <c r="L204"/>
      <c r="M204"/>
      <c r="N204"/>
      <c r="O204" s="24"/>
      <c r="P204" s="24"/>
      <c r="Q204" s="2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 s="2"/>
      <c r="AG204"/>
      <c r="AH204"/>
      <c r="AI204"/>
      <c r="AJ204"/>
      <c r="AK204"/>
      <c r="AL204"/>
      <c r="AM204"/>
      <c r="AN204"/>
      <c r="AO204"/>
      <c r="AP204"/>
      <c r="AQ204"/>
      <c r="AR204"/>
      <c r="AS204"/>
      <c r="AT204"/>
      <c r="AU204"/>
      <c r="AV204"/>
      <c r="AW204"/>
      <c r="AX204"/>
      <c r="AY204"/>
    </row>
    <row r="205" spans="7:51" s="22" customFormat="1" x14ac:dyDescent="0.25">
      <c r="G205"/>
      <c r="H205"/>
      <c r="I205" s="2"/>
      <c r="J205"/>
      <c r="K205"/>
      <c r="L205"/>
      <c r="M205"/>
      <c r="N205"/>
      <c r="O205" s="24"/>
      <c r="P205" s="24"/>
      <c r="Q205" s="24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 s="2"/>
      <c r="AG205"/>
      <c r="AH205"/>
      <c r="AI205"/>
      <c r="AJ205"/>
      <c r="AK205"/>
      <c r="AL205"/>
      <c r="AM205"/>
      <c r="AN205"/>
      <c r="AO205"/>
      <c r="AP205"/>
      <c r="AQ205"/>
      <c r="AR205"/>
      <c r="AS205"/>
      <c r="AT205"/>
      <c r="AU205"/>
      <c r="AV205"/>
      <c r="AW205"/>
      <c r="AX205"/>
      <c r="AY205"/>
    </row>
    <row r="206" spans="7:51" s="22" customFormat="1" x14ac:dyDescent="0.25">
      <c r="G206"/>
      <c r="H206"/>
      <c r="I206" s="2"/>
      <c r="J206"/>
      <c r="K206"/>
      <c r="L206"/>
      <c r="M206"/>
      <c r="N206"/>
      <c r="O206" s="24"/>
      <c r="P206" s="24"/>
      <c r="Q206" s="24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 s="2"/>
      <c r="AG206"/>
      <c r="AH206"/>
      <c r="AI206"/>
      <c r="AJ206"/>
      <c r="AK206"/>
      <c r="AL206"/>
      <c r="AM206"/>
      <c r="AN206"/>
      <c r="AO206"/>
      <c r="AP206"/>
      <c r="AQ206"/>
      <c r="AR206"/>
      <c r="AS206"/>
      <c r="AT206"/>
      <c r="AU206"/>
      <c r="AV206"/>
      <c r="AW206"/>
      <c r="AX206"/>
      <c r="AY206"/>
    </row>
    <row r="207" spans="7:51" s="22" customFormat="1" x14ac:dyDescent="0.25">
      <c r="G207"/>
      <c r="H207"/>
      <c r="I207" s="2"/>
      <c r="J207"/>
      <c r="K207"/>
      <c r="L207"/>
      <c r="M207"/>
      <c r="N207"/>
      <c r="O207" s="24"/>
      <c r="P207" s="24"/>
      <c r="Q207" s="24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 s="2"/>
      <c r="AG207"/>
      <c r="AH207"/>
      <c r="AI207"/>
      <c r="AJ207"/>
      <c r="AK207"/>
      <c r="AL207"/>
      <c r="AM207"/>
      <c r="AN207"/>
      <c r="AO207"/>
      <c r="AP207"/>
      <c r="AQ207"/>
      <c r="AR207"/>
      <c r="AS207"/>
      <c r="AT207"/>
      <c r="AU207"/>
      <c r="AV207"/>
      <c r="AW207"/>
      <c r="AX207"/>
      <c r="AY207"/>
    </row>
    <row r="208" spans="7:51" s="22" customFormat="1" x14ac:dyDescent="0.25">
      <c r="G208"/>
      <c r="H208"/>
      <c r="I208" s="2"/>
      <c r="J208"/>
      <c r="K208"/>
      <c r="L208"/>
      <c r="M208"/>
      <c r="N208"/>
      <c r="O208" s="24"/>
      <c r="P208" s="24"/>
      <c r="Q208" s="24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 s="2"/>
      <c r="AG208"/>
      <c r="AH208"/>
      <c r="AI208"/>
      <c r="AJ208"/>
      <c r="AK208"/>
      <c r="AL208"/>
      <c r="AM208"/>
      <c r="AN208"/>
      <c r="AO208"/>
      <c r="AP208"/>
      <c r="AQ208"/>
      <c r="AR208"/>
      <c r="AS208"/>
      <c r="AT208"/>
      <c r="AU208"/>
      <c r="AV208"/>
      <c r="AW208"/>
      <c r="AX208"/>
      <c r="AY208"/>
    </row>
    <row r="209" spans="7:51" s="22" customFormat="1" x14ac:dyDescent="0.25">
      <c r="G209"/>
      <c r="H209"/>
      <c r="I209" s="2"/>
      <c r="J209"/>
      <c r="K209"/>
      <c r="L209"/>
      <c r="M209"/>
      <c r="N209"/>
      <c r="O209" s="24"/>
      <c r="P209" s="24"/>
      <c r="Q209" s="24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 s="2"/>
      <c r="AG209"/>
      <c r="AH209"/>
      <c r="AI209"/>
      <c r="AJ209"/>
      <c r="AK209"/>
      <c r="AL209"/>
      <c r="AM209"/>
      <c r="AN209"/>
      <c r="AO209"/>
      <c r="AP209"/>
      <c r="AQ209"/>
      <c r="AR209"/>
      <c r="AS209"/>
      <c r="AT209"/>
      <c r="AU209"/>
      <c r="AV209"/>
      <c r="AW209"/>
      <c r="AX209"/>
      <c r="AY209"/>
    </row>
    <row r="210" spans="7:51" s="22" customFormat="1" x14ac:dyDescent="0.25">
      <c r="G210"/>
      <c r="H210"/>
      <c r="I210" s="2"/>
      <c r="J210"/>
      <c r="K210"/>
      <c r="L210"/>
      <c r="M210"/>
      <c r="N210"/>
      <c r="O210" s="24"/>
      <c r="P210" s="24"/>
      <c r="Q210" s="24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 s="2"/>
      <c r="AG210"/>
      <c r="AH210"/>
      <c r="AI210"/>
      <c r="AJ210"/>
      <c r="AK210"/>
      <c r="AL210"/>
      <c r="AM210"/>
      <c r="AN210"/>
      <c r="AO210"/>
      <c r="AP210"/>
      <c r="AQ210"/>
      <c r="AR210"/>
      <c r="AS210"/>
      <c r="AT210"/>
      <c r="AU210"/>
      <c r="AV210"/>
      <c r="AW210"/>
      <c r="AX210"/>
      <c r="AY210"/>
    </row>
    <row r="211" spans="7:51" s="22" customFormat="1" x14ac:dyDescent="0.25">
      <c r="G211"/>
      <c r="H211"/>
      <c r="I211" s="2"/>
      <c r="J211"/>
      <c r="K211"/>
      <c r="L211"/>
      <c r="M211"/>
      <c r="N211"/>
      <c r="O211" s="24"/>
      <c r="P211" s="24"/>
      <c r="Q211" s="24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 s="2"/>
      <c r="AG211"/>
      <c r="AH211"/>
      <c r="AI211"/>
      <c r="AJ211"/>
      <c r="AK211"/>
      <c r="AL211"/>
      <c r="AM211"/>
      <c r="AN211"/>
      <c r="AO211"/>
      <c r="AP211"/>
      <c r="AQ211"/>
      <c r="AR211"/>
      <c r="AS211"/>
      <c r="AT211"/>
      <c r="AU211"/>
      <c r="AV211"/>
      <c r="AW211"/>
      <c r="AX211"/>
      <c r="AY211"/>
    </row>
    <row r="212" spans="7:51" s="22" customFormat="1" x14ac:dyDescent="0.25">
      <c r="G212"/>
      <c r="H212"/>
      <c r="I212" s="2"/>
      <c r="J212"/>
      <c r="K212"/>
      <c r="L212"/>
      <c r="M212"/>
      <c r="N212"/>
      <c r="O212" s="24"/>
      <c r="P212" s="24"/>
      <c r="Q212" s="24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 s="2"/>
      <c r="AG212"/>
      <c r="AH212"/>
      <c r="AI212"/>
      <c r="AJ212"/>
      <c r="AK212"/>
      <c r="AL212"/>
      <c r="AM212"/>
      <c r="AN212"/>
      <c r="AO212"/>
      <c r="AP212"/>
      <c r="AQ212"/>
      <c r="AR212"/>
      <c r="AS212"/>
      <c r="AT212"/>
      <c r="AU212"/>
      <c r="AV212"/>
      <c r="AW212"/>
      <c r="AX212"/>
      <c r="AY212"/>
    </row>
    <row r="213" spans="7:51" s="22" customFormat="1" x14ac:dyDescent="0.25">
      <c r="G213"/>
      <c r="H213"/>
      <c r="I213" s="2"/>
      <c r="J213"/>
      <c r="K213"/>
      <c r="L213"/>
      <c r="M213"/>
      <c r="N213"/>
      <c r="O213" s="24"/>
      <c r="P213" s="24"/>
      <c r="Q213" s="24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 s="2"/>
      <c r="AG213"/>
      <c r="AH213"/>
      <c r="AI213"/>
      <c r="AJ213"/>
      <c r="AK213"/>
      <c r="AL213"/>
      <c r="AM213"/>
      <c r="AN213"/>
      <c r="AO213"/>
      <c r="AP213"/>
      <c r="AQ213"/>
      <c r="AR213"/>
      <c r="AS213"/>
      <c r="AT213"/>
      <c r="AU213"/>
      <c r="AV213"/>
      <c r="AW213"/>
      <c r="AX213"/>
      <c r="AY213"/>
    </row>
    <row r="214" spans="7:51" s="22" customFormat="1" x14ac:dyDescent="0.25">
      <c r="G214"/>
      <c r="H214"/>
      <c r="I214" s="2"/>
      <c r="J214"/>
      <c r="K214"/>
      <c r="L214"/>
      <c r="M214"/>
      <c r="N214"/>
      <c r="O214" s="24"/>
      <c r="P214" s="24"/>
      <c r="Q214" s="2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 s="2"/>
      <c r="AG214"/>
      <c r="AH214"/>
      <c r="AI214"/>
      <c r="AJ214"/>
      <c r="AK214"/>
      <c r="AL214"/>
      <c r="AM214"/>
      <c r="AN214"/>
      <c r="AO214"/>
      <c r="AP214"/>
      <c r="AQ214"/>
      <c r="AR214"/>
      <c r="AS214"/>
      <c r="AT214"/>
      <c r="AU214"/>
      <c r="AV214"/>
      <c r="AW214"/>
      <c r="AX214"/>
      <c r="AY214"/>
    </row>
    <row r="215" spans="7:51" s="22" customFormat="1" x14ac:dyDescent="0.25">
      <c r="G215"/>
      <c r="H215"/>
      <c r="I215" s="2"/>
      <c r="J215"/>
      <c r="K215"/>
      <c r="L215"/>
      <c r="M215"/>
      <c r="N215"/>
      <c r="O215" s="24"/>
      <c r="P215" s="24"/>
      <c r="Q215" s="24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 s="2"/>
      <c r="AG215"/>
      <c r="AH215"/>
      <c r="AI215"/>
      <c r="AJ215"/>
      <c r="AK215"/>
      <c r="AL215"/>
      <c r="AM215"/>
      <c r="AN215"/>
      <c r="AO215"/>
      <c r="AP215"/>
      <c r="AQ215"/>
      <c r="AR215"/>
      <c r="AS215"/>
      <c r="AT215"/>
      <c r="AU215"/>
      <c r="AV215"/>
      <c r="AW215"/>
      <c r="AX215"/>
      <c r="AY215"/>
    </row>
    <row r="216" spans="7:51" s="22" customFormat="1" x14ac:dyDescent="0.25">
      <c r="G216"/>
      <c r="H216"/>
      <c r="I216" s="2"/>
      <c r="J216"/>
      <c r="K216"/>
      <c r="L216"/>
      <c r="M216"/>
      <c r="N216"/>
      <c r="O216" s="24"/>
      <c r="P216" s="24"/>
      <c r="Q216" s="24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 s="2"/>
      <c r="AG216"/>
      <c r="AH216"/>
      <c r="AI216"/>
      <c r="AJ216"/>
      <c r="AK216"/>
      <c r="AL216"/>
      <c r="AM216"/>
      <c r="AN216"/>
      <c r="AO216"/>
      <c r="AP216"/>
      <c r="AQ216"/>
      <c r="AR216"/>
      <c r="AS216"/>
      <c r="AT216"/>
      <c r="AU216"/>
      <c r="AV216"/>
      <c r="AW216"/>
      <c r="AX216"/>
      <c r="AY216"/>
    </row>
    <row r="217" spans="7:51" s="22" customFormat="1" x14ac:dyDescent="0.25">
      <c r="G217"/>
      <c r="H217"/>
      <c r="I217" s="2"/>
      <c r="J217"/>
      <c r="K217"/>
      <c r="L217"/>
      <c r="M217"/>
      <c r="N217"/>
      <c r="O217" s="24"/>
      <c r="P217" s="24"/>
      <c r="Q217" s="24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 s="2"/>
      <c r="AG217"/>
      <c r="AH217"/>
      <c r="AI217"/>
      <c r="AJ217"/>
      <c r="AK217"/>
      <c r="AL217"/>
      <c r="AM217"/>
      <c r="AN217"/>
      <c r="AO217"/>
      <c r="AP217"/>
      <c r="AQ217"/>
      <c r="AR217"/>
      <c r="AS217"/>
      <c r="AT217"/>
      <c r="AU217"/>
      <c r="AV217"/>
      <c r="AW217"/>
      <c r="AX217"/>
      <c r="AY217"/>
    </row>
    <row r="218" spans="7:51" s="22" customFormat="1" x14ac:dyDescent="0.25">
      <c r="G218"/>
      <c r="H218"/>
      <c r="I218" s="2"/>
      <c r="J218"/>
      <c r="K218"/>
      <c r="L218"/>
      <c r="M218"/>
      <c r="N218"/>
      <c r="O218" s="24"/>
      <c r="P218" s="24"/>
      <c r="Q218" s="24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 s="2"/>
      <c r="AG218"/>
      <c r="AH218"/>
      <c r="AI218"/>
      <c r="AJ218"/>
      <c r="AK218"/>
      <c r="AL218"/>
      <c r="AM218"/>
      <c r="AN218"/>
      <c r="AO218"/>
      <c r="AP218"/>
      <c r="AQ218"/>
      <c r="AR218"/>
      <c r="AS218"/>
      <c r="AT218"/>
      <c r="AU218"/>
      <c r="AV218"/>
      <c r="AW218"/>
      <c r="AX218"/>
      <c r="AY218"/>
    </row>
    <row r="219" spans="7:51" s="22" customFormat="1" x14ac:dyDescent="0.25">
      <c r="G219"/>
      <c r="H219"/>
      <c r="I219" s="2"/>
      <c r="J219"/>
      <c r="K219"/>
      <c r="L219"/>
      <c r="M219"/>
      <c r="N219"/>
      <c r="O219" s="24"/>
      <c r="P219" s="24"/>
      <c r="Q219" s="24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 s="2"/>
      <c r="AG219"/>
      <c r="AH219"/>
      <c r="AI219"/>
      <c r="AJ219"/>
      <c r="AK219"/>
      <c r="AL219"/>
      <c r="AM219"/>
      <c r="AN219"/>
      <c r="AO219"/>
      <c r="AP219"/>
      <c r="AQ219"/>
      <c r="AR219"/>
      <c r="AS219"/>
      <c r="AT219"/>
      <c r="AU219"/>
      <c r="AV219"/>
      <c r="AW219"/>
      <c r="AX219"/>
      <c r="AY219"/>
    </row>
    <row r="220" spans="7:51" s="22" customFormat="1" x14ac:dyDescent="0.25">
      <c r="G220"/>
      <c r="H220"/>
      <c r="I220" s="2"/>
      <c r="J220"/>
      <c r="K220"/>
      <c r="L220"/>
      <c r="M220"/>
      <c r="N220"/>
      <c r="O220" s="24"/>
      <c r="P220" s="24"/>
      <c r="Q220" s="24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 s="2"/>
      <c r="AG220"/>
      <c r="AH220"/>
      <c r="AI220"/>
      <c r="AJ220"/>
      <c r="AK220"/>
      <c r="AL220"/>
      <c r="AM220"/>
      <c r="AN220"/>
      <c r="AO220"/>
      <c r="AP220"/>
      <c r="AQ220"/>
      <c r="AR220"/>
      <c r="AS220"/>
      <c r="AT220"/>
      <c r="AU220"/>
      <c r="AV220"/>
      <c r="AW220"/>
      <c r="AX220"/>
      <c r="AY220"/>
    </row>
    <row r="221" spans="7:51" s="22" customFormat="1" x14ac:dyDescent="0.25">
      <c r="G221"/>
      <c r="H221"/>
      <c r="I221" s="2"/>
      <c r="J221"/>
      <c r="K221"/>
      <c r="L221"/>
      <c r="M221"/>
      <c r="N221"/>
      <c r="O221" s="24"/>
      <c r="P221" s="24"/>
      <c r="Q221" s="24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 s="2"/>
      <c r="AG221"/>
      <c r="AH221"/>
      <c r="AI221"/>
      <c r="AJ221"/>
      <c r="AK221"/>
      <c r="AL221"/>
      <c r="AM221"/>
      <c r="AN221"/>
      <c r="AO221"/>
      <c r="AP221"/>
      <c r="AQ221"/>
      <c r="AR221"/>
      <c r="AS221"/>
      <c r="AT221"/>
      <c r="AU221"/>
      <c r="AV221"/>
      <c r="AW221"/>
      <c r="AX221"/>
      <c r="AY221"/>
    </row>
    <row r="222" spans="7:51" s="22" customFormat="1" x14ac:dyDescent="0.25">
      <c r="G222"/>
      <c r="H222"/>
      <c r="I222" s="2"/>
      <c r="J222"/>
      <c r="K222"/>
      <c r="L222"/>
      <c r="M222"/>
      <c r="N222"/>
      <c r="O222" s="24"/>
      <c r="P222" s="24"/>
      <c r="Q222" s="24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 s="2"/>
      <c r="AG222"/>
      <c r="AH222"/>
      <c r="AI222"/>
      <c r="AJ222"/>
      <c r="AK222"/>
      <c r="AL222"/>
      <c r="AM222"/>
      <c r="AN222"/>
      <c r="AO222"/>
      <c r="AP222"/>
      <c r="AQ222"/>
      <c r="AR222"/>
      <c r="AS222"/>
      <c r="AT222"/>
      <c r="AU222"/>
      <c r="AV222"/>
      <c r="AW222"/>
      <c r="AX222"/>
      <c r="AY222"/>
    </row>
    <row r="223" spans="7:51" s="22" customFormat="1" x14ac:dyDescent="0.25">
      <c r="G223"/>
      <c r="H223"/>
      <c r="I223" s="2"/>
      <c r="J223"/>
      <c r="K223"/>
      <c r="L223"/>
      <c r="M223"/>
      <c r="N223"/>
      <c r="O223" s="24"/>
      <c r="P223" s="24"/>
      <c r="Q223" s="24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 s="2"/>
      <c r="AG223"/>
      <c r="AH223"/>
      <c r="AI223"/>
      <c r="AJ223"/>
      <c r="AK223"/>
      <c r="AL223"/>
      <c r="AM223"/>
      <c r="AN223"/>
      <c r="AO223"/>
      <c r="AP223"/>
      <c r="AQ223"/>
      <c r="AR223"/>
      <c r="AS223"/>
      <c r="AT223"/>
      <c r="AU223"/>
      <c r="AV223"/>
      <c r="AW223"/>
      <c r="AX223"/>
      <c r="AY223"/>
    </row>
    <row r="224" spans="7:51" s="22" customFormat="1" x14ac:dyDescent="0.25">
      <c r="G224"/>
      <c r="H224"/>
      <c r="I224" s="2"/>
      <c r="J224"/>
      <c r="K224"/>
      <c r="L224"/>
      <c r="M224"/>
      <c r="N224"/>
      <c r="O224" s="24"/>
      <c r="P224" s="24"/>
      <c r="Q224" s="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 s="2"/>
      <c r="AG224"/>
      <c r="AH224"/>
      <c r="AI224"/>
      <c r="AJ224"/>
      <c r="AK224"/>
      <c r="AL224"/>
      <c r="AM224"/>
      <c r="AN224"/>
      <c r="AO224"/>
      <c r="AP224"/>
      <c r="AQ224"/>
      <c r="AR224"/>
      <c r="AS224"/>
      <c r="AT224"/>
      <c r="AU224"/>
      <c r="AV224"/>
      <c r="AW224"/>
      <c r="AX224"/>
      <c r="AY224"/>
    </row>
    <row r="225" spans="7:51" s="22" customFormat="1" x14ac:dyDescent="0.25">
      <c r="G225"/>
      <c r="H225"/>
      <c r="I225" s="2"/>
      <c r="J225"/>
      <c r="K225"/>
      <c r="L225"/>
      <c r="M225"/>
      <c r="N225"/>
      <c r="O225" s="24"/>
      <c r="P225" s="24"/>
      <c r="Q225" s="24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 s="2"/>
      <c r="AG225"/>
      <c r="AH225"/>
      <c r="AI225"/>
      <c r="AJ225"/>
      <c r="AK225"/>
      <c r="AL225"/>
      <c r="AM225"/>
      <c r="AN225"/>
      <c r="AO225"/>
      <c r="AP225"/>
      <c r="AQ225"/>
      <c r="AR225"/>
      <c r="AS225"/>
      <c r="AT225"/>
      <c r="AU225"/>
      <c r="AV225"/>
      <c r="AW225"/>
      <c r="AX225"/>
      <c r="AY225"/>
    </row>
    <row r="226" spans="7:51" s="22" customFormat="1" x14ac:dyDescent="0.25">
      <c r="G226"/>
      <c r="H226"/>
      <c r="I226" s="2"/>
      <c r="J226"/>
      <c r="K226"/>
      <c r="L226"/>
      <c r="M226"/>
      <c r="N226"/>
      <c r="O226" s="24"/>
      <c r="P226" s="24"/>
      <c r="Q226" s="24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 s="2"/>
      <c r="AG226"/>
      <c r="AH226"/>
      <c r="AI226"/>
      <c r="AJ226"/>
      <c r="AK226"/>
      <c r="AL226"/>
      <c r="AM226"/>
      <c r="AN226"/>
      <c r="AO226"/>
      <c r="AP226"/>
      <c r="AQ226"/>
      <c r="AR226"/>
      <c r="AS226"/>
      <c r="AT226"/>
      <c r="AU226"/>
      <c r="AV226"/>
      <c r="AW226"/>
      <c r="AX226"/>
      <c r="AY226"/>
    </row>
    <row r="227" spans="7:51" s="22" customFormat="1" x14ac:dyDescent="0.25">
      <c r="G227"/>
      <c r="H227"/>
      <c r="I227" s="2"/>
      <c r="J227"/>
      <c r="K227"/>
      <c r="L227"/>
      <c r="M227"/>
      <c r="N227"/>
      <c r="O227" s="24"/>
      <c r="P227" s="24"/>
      <c r="Q227" s="24"/>
      <c r="R227"/>
      <c r="S227"/>
      <c r="T227"/>
      <c r="U227"/>
      <c r="V227"/>
      <c r="W227"/>
      <c r="X227"/>
      <c r="Y227"/>
      <c r="Z227"/>
      <c r="AA227"/>
      <c r="AB227"/>
      <c r="AC227"/>
      <c r="AD227"/>
      <c r="AE227"/>
      <c r="AF227" s="2"/>
      <c r="AG227"/>
      <c r="AH227"/>
      <c r="AI227"/>
      <c r="AJ227"/>
      <c r="AK227"/>
      <c r="AL227"/>
      <c r="AM227"/>
      <c r="AN227"/>
      <c r="AO227"/>
      <c r="AP227"/>
      <c r="AQ227"/>
      <c r="AR227"/>
      <c r="AS227"/>
      <c r="AT227"/>
      <c r="AU227"/>
      <c r="AV227"/>
      <c r="AW227"/>
      <c r="AX227"/>
      <c r="AY227"/>
    </row>
    <row r="228" spans="7:51" s="22" customFormat="1" x14ac:dyDescent="0.25">
      <c r="G228"/>
      <c r="H228"/>
      <c r="I228" s="2"/>
      <c r="J228"/>
      <c r="K228"/>
      <c r="L228"/>
      <c r="M228"/>
      <c r="N228"/>
      <c r="O228" s="24"/>
      <c r="P228" s="24"/>
      <c r="Q228" s="24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 s="2"/>
      <c r="AG228"/>
      <c r="AH228"/>
      <c r="AI228"/>
      <c r="AJ228"/>
      <c r="AK228"/>
      <c r="AL228"/>
      <c r="AM228"/>
      <c r="AN228"/>
      <c r="AO228"/>
      <c r="AP228"/>
      <c r="AQ228"/>
      <c r="AR228"/>
      <c r="AS228"/>
      <c r="AT228"/>
      <c r="AU228"/>
      <c r="AV228"/>
      <c r="AW228"/>
      <c r="AX228"/>
      <c r="AY228"/>
    </row>
    <row r="229" spans="7:51" s="22" customFormat="1" x14ac:dyDescent="0.25">
      <c r="G229"/>
      <c r="H229"/>
      <c r="I229" s="2"/>
      <c r="J229"/>
      <c r="K229"/>
      <c r="L229"/>
      <c r="M229"/>
      <c r="N229"/>
      <c r="O229" s="24"/>
      <c r="P229" s="24"/>
      <c r="Q229" s="24"/>
      <c r="R229"/>
      <c r="S229"/>
      <c r="T229"/>
      <c r="U229"/>
      <c r="V229"/>
      <c r="W229"/>
      <c r="X229"/>
      <c r="Y229"/>
      <c r="Z229"/>
      <c r="AA229"/>
      <c r="AB229"/>
      <c r="AC229"/>
      <c r="AD229"/>
      <c r="AE229"/>
      <c r="AF229" s="2"/>
      <c r="AG229"/>
      <c r="AH229"/>
      <c r="AI229"/>
      <c r="AJ229"/>
      <c r="AK229"/>
      <c r="AL229"/>
      <c r="AM229"/>
      <c r="AN229"/>
      <c r="AO229"/>
      <c r="AP229"/>
      <c r="AQ229"/>
      <c r="AR229"/>
      <c r="AS229"/>
      <c r="AT229"/>
      <c r="AU229"/>
      <c r="AV229"/>
      <c r="AW229"/>
      <c r="AX229"/>
      <c r="AY229"/>
    </row>
    <row r="230" spans="7:51" s="22" customFormat="1" x14ac:dyDescent="0.25">
      <c r="G230"/>
      <c r="H230"/>
      <c r="I230" s="2"/>
      <c r="J230"/>
      <c r="K230"/>
      <c r="L230"/>
      <c r="M230"/>
      <c r="N230"/>
      <c r="O230" s="24"/>
      <c r="P230" s="24"/>
      <c r="Q230" s="24"/>
      <c r="R230"/>
      <c r="S230"/>
      <c r="T230"/>
      <c r="U230"/>
      <c r="V230"/>
      <c r="W230"/>
      <c r="X230"/>
      <c r="Y230"/>
      <c r="Z230"/>
      <c r="AA230"/>
      <c r="AB230"/>
      <c r="AC230"/>
      <c r="AD230"/>
      <c r="AE230"/>
      <c r="AF230" s="2"/>
      <c r="AG230"/>
      <c r="AH230"/>
      <c r="AI230"/>
      <c r="AJ230"/>
      <c r="AK230"/>
      <c r="AL230"/>
      <c r="AM230"/>
      <c r="AN230"/>
      <c r="AO230"/>
      <c r="AP230"/>
      <c r="AQ230"/>
      <c r="AR230"/>
      <c r="AS230"/>
      <c r="AT230"/>
      <c r="AU230"/>
      <c r="AV230"/>
      <c r="AW230"/>
      <c r="AX230"/>
      <c r="AY230"/>
    </row>
    <row r="231" spans="7:51" s="22" customFormat="1" x14ac:dyDescent="0.25">
      <c r="G231"/>
      <c r="H231"/>
      <c r="I231" s="2"/>
      <c r="J231"/>
      <c r="K231"/>
      <c r="L231"/>
      <c r="M231"/>
      <c r="N231"/>
      <c r="O231" s="24"/>
      <c r="P231" s="24"/>
      <c r="Q231" s="24"/>
      <c r="R231"/>
      <c r="S231"/>
      <c r="T231"/>
      <c r="U231"/>
      <c r="V231"/>
      <c r="W231"/>
      <c r="X231"/>
      <c r="Y231"/>
      <c r="Z231"/>
      <c r="AA231"/>
      <c r="AB231"/>
      <c r="AC231"/>
      <c r="AD231"/>
      <c r="AE231"/>
      <c r="AF231" s="2"/>
      <c r="AG231"/>
      <c r="AH231"/>
      <c r="AI231"/>
      <c r="AJ231"/>
      <c r="AK231"/>
      <c r="AL231"/>
      <c r="AM231"/>
      <c r="AN231"/>
      <c r="AO231"/>
      <c r="AP231"/>
      <c r="AQ231"/>
      <c r="AR231"/>
      <c r="AS231"/>
      <c r="AT231"/>
      <c r="AU231"/>
      <c r="AV231"/>
      <c r="AW231"/>
      <c r="AX231"/>
      <c r="AY231"/>
    </row>
    <row r="232" spans="7:51" s="22" customFormat="1" x14ac:dyDescent="0.25">
      <c r="G232"/>
      <c r="H232"/>
      <c r="I232" s="2"/>
      <c r="J232"/>
      <c r="K232"/>
      <c r="L232"/>
      <c r="M232"/>
      <c r="N232"/>
      <c r="O232" s="24"/>
      <c r="P232" s="24"/>
      <c r="Q232" s="24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 s="2"/>
      <c r="AG232"/>
      <c r="AH232"/>
      <c r="AI232"/>
      <c r="AJ232"/>
      <c r="AK232"/>
      <c r="AL232"/>
      <c r="AM232"/>
      <c r="AN232"/>
      <c r="AO232"/>
      <c r="AP232"/>
      <c r="AQ232"/>
      <c r="AR232"/>
      <c r="AS232"/>
      <c r="AT232"/>
      <c r="AU232"/>
      <c r="AV232"/>
      <c r="AW232"/>
      <c r="AX232"/>
      <c r="AY232"/>
    </row>
    <row r="233" spans="7:51" s="22" customFormat="1" x14ac:dyDescent="0.25">
      <c r="G233"/>
      <c r="H233"/>
      <c r="I233" s="2"/>
      <c r="J233"/>
      <c r="K233"/>
      <c r="L233"/>
      <c r="M233"/>
      <c r="N233"/>
      <c r="O233" s="24"/>
      <c r="P233" s="24"/>
      <c r="Q233" s="24"/>
      <c r="R233"/>
      <c r="S233"/>
      <c r="T233"/>
      <c r="U233"/>
      <c r="V233"/>
      <c r="W233"/>
      <c r="X233"/>
      <c r="Y233"/>
      <c r="Z233"/>
      <c r="AA233"/>
      <c r="AB233"/>
      <c r="AC233"/>
      <c r="AD233"/>
      <c r="AE233"/>
      <c r="AF233" s="2"/>
      <c r="AG233"/>
      <c r="AH233"/>
      <c r="AI233"/>
      <c r="AJ233"/>
      <c r="AK233"/>
      <c r="AL233"/>
      <c r="AM233"/>
      <c r="AN233"/>
      <c r="AO233"/>
      <c r="AP233"/>
      <c r="AQ233"/>
      <c r="AR233"/>
      <c r="AS233"/>
      <c r="AT233"/>
      <c r="AU233"/>
      <c r="AV233"/>
      <c r="AW233"/>
      <c r="AX233"/>
      <c r="AY233"/>
    </row>
    <row r="234" spans="7:51" s="22" customFormat="1" x14ac:dyDescent="0.25">
      <c r="G234"/>
      <c r="H234"/>
      <c r="I234" s="2"/>
      <c r="J234"/>
      <c r="K234"/>
      <c r="L234"/>
      <c r="M234"/>
      <c r="N234"/>
      <c r="O234" s="24"/>
      <c r="P234" s="24"/>
      <c r="Q234" s="24"/>
      <c r="R234"/>
      <c r="S234"/>
      <c r="T234"/>
      <c r="U234"/>
      <c r="V234"/>
      <c r="W234"/>
      <c r="X234"/>
      <c r="Y234"/>
      <c r="Z234"/>
      <c r="AA234"/>
      <c r="AB234"/>
      <c r="AC234"/>
      <c r="AD234"/>
      <c r="AE234"/>
      <c r="AF234" s="2"/>
      <c r="AG234"/>
      <c r="AH234"/>
      <c r="AI234"/>
      <c r="AJ234"/>
      <c r="AK234"/>
      <c r="AL234"/>
      <c r="AM234"/>
      <c r="AN234"/>
      <c r="AO234"/>
      <c r="AP234"/>
      <c r="AQ234"/>
      <c r="AR234"/>
      <c r="AS234"/>
      <c r="AT234"/>
      <c r="AU234"/>
      <c r="AV234"/>
      <c r="AW234"/>
      <c r="AX234"/>
      <c r="AY234"/>
    </row>
    <row r="235" spans="7:51" s="22" customFormat="1" x14ac:dyDescent="0.25">
      <c r="G235"/>
      <c r="H235"/>
      <c r="I235" s="2"/>
      <c r="J235"/>
      <c r="K235"/>
      <c r="L235"/>
      <c r="M235"/>
      <c r="N235"/>
      <c r="O235" s="24"/>
      <c r="P235" s="24"/>
      <c r="Q235" s="24"/>
      <c r="R235"/>
      <c r="S235"/>
      <c r="T235"/>
      <c r="U235"/>
      <c r="V235"/>
      <c r="W235"/>
      <c r="X235"/>
      <c r="Y235"/>
      <c r="Z235"/>
      <c r="AA235"/>
      <c r="AB235"/>
      <c r="AC235"/>
      <c r="AD235"/>
      <c r="AE235"/>
      <c r="AF235" s="2"/>
      <c r="AG235"/>
      <c r="AH235"/>
      <c r="AI235"/>
      <c r="AJ235"/>
      <c r="AK235"/>
      <c r="AL235"/>
      <c r="AM235"/>
      <c r="AN235"/>
      <c r="AO235"/>
      <c r="AP235"/>
      <c r="AQ235"/>
      <c r="AR235"/>
      <c r="AS235"/>
      <c r="AT235"/>
      <c r="AU235"/>
      <c r="AV235"/>
      <c r="AW235"/>
      <c r="AX235"/>
      <c r="AY235"/>
    </row>
    <row r="236" spans="7:51" s="22" customFormat="1" x14ac:dyDescent="0.25">
      <c r="G236"/>
      <c r="H236"/>
      <c r="I236" s="2"/>
      <c r="J236"/>
      <c r="K236"/>
      <c r="L236"/>
      <c r="M236"/>
      <c r="N236"/>
      <c r="O236" s="24"/>
      <c r="P236" s="24"/>
      <c r="Q236" s="24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 s="2"/>
      <c r="AG236"/>
      <c r="AH236"/>
      <c r="AI236"/>
      <c r="AJ236"/>
      <c r="AK236"/>
      <c r="AL236"/>
      <c r="AM236"/>
      <c r="AN236"/>
      <c r="AO236"/>
      <c r="AP236"/>
      <c r="AQ236"/>
      <c r="AR236"/>
      <c r="AS236"/>
      <c r="AT236"/>
      <c r="AU236"/>
      <c r="AV236"/>
      <c r="AW236"/>
      <c r="AX236"/>
      <c r="AY236"/>
    </row>
    <row r="237" spans="7:51" s="22" customFormat="1" x14ac:dyDescent="0.25">
      <c r="G237"/>
      <c r="H237"/>
      <c r="I237" s="2"/>
      <c r="J237"/>
      <c r="K237"/>
      <c r="L237"/>
      <c r="M237"/>
      <c r="N237"/>
      <c r="O237" s="24"/>
      <c r="P237" s="24"/>
      <c r="Q237" s="24"/>
      <c r="R237"/>
      <c r="S237"/>
      <c r="T237"/>
      <c r="U237"/>
      <c r="V237"/>
      <c r="W237"/>
      <c r="X237"/>
      <c r="Y237"/>
      <c r="Z237"/>
      <c r="AA237"/>
      <c r="AB237"/>
      <c r="AC237"/>
      <c r="AD237"/>
      <c r="AE237"/>
      <c r="AF237" s="2"/>
      <c r="AG237"/>
      <c r="AH237"/>
      <c r="AI237"/>
      <c r="AJ237"/>
      <c r="AK237"/>
      <c r="AL237"/>
      <c r="AM237"/>
      <c r="AN237"/>
      <c r="AO237"/>
      <c r="AP237"/>
      <c r="AQ237"/>
      <c r="AR237"/>
      <c r="AS237"/>
      <c r="AT237"/>
      <c r="AU237"/>
      <c r="AV237"/>
      <c r="AW237"/>
      <c r="AX237"/>
      <c r="AY237"/>
    </row>
    <row r="238" spans="7:51" s="22" customFormat="1" x14ac:dyDescent="0.25">
      <c r="G238"/>
      <c r="H238"/>
      <c r="I238" s="2"/>
      <c r="J238"/>
      <c r="K238"/>
      <c r="L238"/>
      <c r="M238"/>
      <c r="N238"/>
      <c r="O238" s="24"/>
      <c r="P238" s="24"/>
      <c r="Q238" s="24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 s="2"/>
      <c r="AG238"/>
      <c r="AH238"/>
      <c r="AI238"/>
      <c r="AJ238"/>
      <c r="AK238"/>
      <c r="AL238"/>
      <c r="AM238"/>
      <c r="AN238"/>
      <c r="AO238"/>
      <c r="AP238"/>
      <c r="AQ238"/>
      <c r="AR238"/>
      <c r="AS238"/>
      <c r="AT238"/>
      <c r="AU238"/>
      <c r="AV238"/>
      <c r="AW238"/>
      <c r="AX238"/>
      <c r="AY238"/>
    </row>
    <row r="239" spans="7:51" s="22" customFormat="1" x14ac:dyDescent="0.25">
      <c r="G239"/>
      <c r="H239"/>
      <c r="I239" s="2"/>
      <c r="J239"/>
      <c r="K239"/>
      <c r="L239"/>
      <c r="M239"/>
      <c r="N239"/>
      <c r="O239" s="24"/>
      <c r="P239" s="24"/>
      <c r="Q239" s="24"/>
      <c r="R239"/>
      <c r="S239"/>
      <c r="T239"/>
      <c r="U239"/>
      <c r="V239"/>
      <c r="W239"/>
      <c r="X239"/>
      <c r="Y239"/>
      <c r="Z239"/>
      <c r="AA239"/>
      <c r="AB239"/>
      <c r="AC239"/>
      <c r="AD239"/>
      <c r="AE239"/>
      <c r="AF239" s="2"/>
      <c r="AG239"/>
      <c r="AH239"/>
      <c r="AI239"/>
      <c r="AJ239"/>
      <c r="AK239"/>
      <c r="AL239"/>
      <c r="AM239"/>
      <c r="AN239"/>
      <c r="AO239"/>
      <c r="AP239"/>
      <c r="AQ239"/>
      <c r="AR239"/>
      <c r="AS239"/>
      <c r="AT239"/>
      <c r="AU239"/>
      <c r="AV239"/>
      <c r="AW239"/>
      <c r="AX239"/>
      <c r="AY239"/>
    </row>
    <row r="240" spans="7:51" s="22" customFormat="1" x14ac:dyDescent="0.25">
      <c r="G240"/>
      <c r="H240"/>
      <c r="I240" s="2"/>
      <c r="J240"/>
      <c r="K240"/>
      <c r="L240"/>
      <c r="M240"/>
      <c r="N240"/>
      <c r="O240" s="24"/>
      <c r="P240" s="24"/>
      <c r="Q240" s="24"/>
      <c r="R240"/>
      <c r="S240"/>
      <c r="T240"/>
      <c r="U240"/>
      <c r="V240"/>
      <c r="W240"/>
      <c r="X240"/>
      <c r="Y240"/>
      <c r="Z240"/>
      <c r="AA240"/>
      <c r="AB240"/>
      <c r="AC240"/>
      <c r="AD240"/>
      <c r="AE240"/>
      <c r="AF240" s="2"/>
      <c r="AG240"/>
      <c r="AH240"/>
      <c r="AI240"/>
      <c r="AJ240"/>
      <c r="AK240"/>
      <c r="AL240"/>
      <c r="AM240"/>
      <c r="AN240"/>
      <c r="AO240"/>
      <c r="AP240"/>
      <c r="AQ240"/>
      <c r="AR240"/>
      <c r="AS240"/>
      <c r="AT240"/>
      <c r="AU240"/>
      <c r="AV240"/>
      <c r="AW240"/>
      <c r="AX240"/>
      <c r="AY240"/>
    </row>
    <row r="241" spans="7:51" s="22" customFormat="1" x14ac:dyDescent="0.25">
      <c r="G241"/>
      <c r="H241"/>
      <c r="I241" s="2"/>
      <c r="J241"/>
      <c r="K241"/>
      <c r="L241"/>
      <c r="M241"/>
      <c r="N241"/>
      <c r="O241" s="24"/>
      <c r="P241" s="24"/>
      <c r="Q241" s="24"/>
      <c r="R241"/>
      <c r="S241"/>
      <c r="T241"/>
      <c r="U241"/>
      <c r="V241"/>
      <c r="W241"/>
      <c r="X241"/>
      <c r="Y241"/>
      <c r="Z241"/>
      <c r="AA241"/>
      <c r="AB241"/>
      <c r="AC241"/>
      <c r="AD241"/>
      <c r="AE241"/>
      <c r="AF241" s="2"/>
      <c r="AG241"/>
      <c r="AH241"/>
      <c r="AI241"/>
      <c r="AJ241"/>
      <c r="AK241"/>
      <c r="AL241"/>
      <c r="AM241"/>
      <c r="AN241"/>
      <c r="AO241"/>
      <c r="AP241"/>
      <c r="AQ241"/>
      <c r="AR241"/>
      <c r="AS241"/>
      <c r="AT241"/>
      <c r="AU241"/>
      <c r="AV241"/>
      <c r="AW241"/>
      <c r="AX241"/>
      <c r="AY241"/>
    </row>
    <row r="242" spans="7:51" s="22" customFormat="1" x14ac:dyDescent="0.25">
      <c r="G242"/>
      <c r="H242"/>
      <c r="I242" s="2"/>
      <c r="J242"/>
      <c r="K242"/>
      <c r="L242"/>
      <c r="M242"/>
      <c r="N242"/>
      <c r="O242" s="24"/>
      <c r="P242" s="24"/>
      <c r="Q242" s="24"/>
      <c r="R242"/>
      <c r="S242"/>
      <c r="T242"/>
      <c r="U242"/>
      <c r="V242"/>
      <c r="W242"/>
      <c r="X242"/>
      <c r="Y242"/>
      <c r="Z242"/>
      <c r="AA242"/>
      <c r="AB242"/>
      <c r="AC242"/>
      <c r="AD242"/>
      <c r="AE242"/>
      <c r="AF242" s="2"/>
      <c r="AG242"/>
      <c r="AH242"/>
      <c r="AI242"/>
      <c r="AJ242"/>
      <c r="AK242"/>
      <c r="AL242"/>
      <c r="AM242"/>
      <c r="AN242"/>
      <c r="AO242"/>
      <c r="AP242"/>
      <c r="AQ242"/>
      <c r="AR242"/>
      <c r="AS242"/>
      <c r="AT242"/>
      <c r="AU242"/>
      <c r="AV242"/>
      <c r="AW242"/>
      <c r="AX242"/>
      <c r="AY242"/>
    </row>
    <row r="243" spans="7:51" s="22" customFormat="1" x14ac:dyDescent="0.25">
      <c r="G243"/>
      <c r="H243"/>
      <c r="I243" s="2"/>
      <c r="J243"/>
      <c r="K243"/>
      <c r="L243"/>
      <c r="M243"/>
      <c r="N243"/>
      <c r="O243" s="24"/>
      <c r="P243" s="24"/>
      <c r="Q243" s="24"/>
      <c r="R243"/>
      <c r="S243"/>
      <c r="T243"/>
      <c r="U243"/>
      <c r="V243"/>
      <c r="W243"/>
      <c r="X243"/>
      <c r="Y243"/>
      <c r="Z243"/>
      <c r="AA243"/>
      <c r="AB243"/>
      <c r="AC243"/>
      <c r="AD243"/>
      <c r="AE243"/>
      <c r="AF243" s="2"/>
      <c r="AG243"/>
      <c r="AH243"/>
      <c r="AI243"/>
      <c r="AJ243"/>
      <c r="AK243"/>
      <c r="AL243"/>
      <c r="AM243"/>
      <c r="AN243"/>
      <c r="AO243"/>
      <c r="AP243"/>
      <c r="AQ243"/>
      <c r="AR243"/>
      <c r="AS243"/>
      <c r="AT243"/>
      <c r="AU243"/>
      <c r="AV243"/>
      <c r="AW243"/>
      <c r="AX243"/>
      <c r="AY243"/>
    </row>
    <row r="244" spans="7:51" s="22" customFormat="1" x14ac:dyDescent="0.25">
      <c r="G244"/>
      <c r="H244"/>
      <c r="I244" s="2"/>
      <c r="J244"/>
      <c r="K244"/>
      <c r="L244"/>
      <c r="M244"/>
      <c r="N244"/>
      <c r="O244" s="24"/>
      <c r="P244" s="24"/>
      <c r="Q244" s="24"/>
      <c r="R244"/>
      <c r="S244"/>
      <c r="T244"/>
      <c r="U244"/>
      <c r="V244"/>
      <c r="W244"/>
      <c r="X244"/>
      <c r="Y244"/>
      <c r="Z244"/>
      <c r="AA244"/>
      <c r="AB244"/>
      <c r="AC244"/>
      <c r="AD244"/>
      <c r="AE244"/>
      <c r="AF244" s="2"/>
      <c r="AG244"/>
      <c r="AH244"/>
      <c r="AI244"/>
      <c r="AJ244"/>
      <c r="AK244"/>
      <c r="AL244"/>
      <c r="AM244"/>
      <c r="AN244"/>
      <c r="AO244"/>
      <c r="AP244"/>
      <c r="AQ244"/>
      <c r="AR244"/>
      <c r="AS244"/>
      <c r="AT244"/>
      <c r="AU244"/>
      <c r="AV244"/>
      <c r="AW244"/>
      <c r="AX244"/>
      <c r="AY244"/>
    </row>
    <row r="245" spans="7:51" s="22" customFormat="1" x14ac:dyDescent="0.25">
      <c r="G245"/>
      <c r="H245"/>
      <c r="I245" s="2"/>
      <c r="J245"/>
      <c r="K245"/>
      <c r="L245"/>
      <c r="M245"/>
      <c r="N245"/>
      <c r="O245" s="24"/>
      <c r="P245" s="24"/>
      <c r="Q245" s="24"/>
      <c r="R245"/>
      <c r="S245"/>
      <c r="T245"/>
      <c r="U245"/>
      <c r="V245"/>
      <c r="W245"/>
      <c r="X245"/>
      <c r="Y245"/>
      <c r="Z245"/>
      <c r="AA245"/>
      <c r="AB245"/>
      <c r="AC245"/>
      <c r="AD245"/>
      <c r="AE245"/>
      <c r="AF245" s="2"/>
      <c r="AG245"/>
      <c r="AH245"/>
      <c r="AI245"/>
      <c r="AJ245"/>
      <c r="AK245"/>
      <c r="AL245"/>
      <c r="AM245"/>
      <c r="AN245"/>
      <c r="AO245"/>
      <c r="AP245"/>
      <c r="AQ245"/>
      <c r="AR245"/>
      <c r="AS245"/>
      <c r="AT245"/>
      <c r="AU245"/>
      <c r="AV245"/>
      <c r="AW245"/>
      <c r="AX245"/>
      <c r="AY245"/>
    </row>
    <row r="246" spans="7:51" s="22" customFormat="1" x14ac:dyDescent="0.25">
      <c r="G246"/>
      <c r="H246"/>
      <c r="I246" s="2"/>
      <c r="J246"/>
      <c r="K246"/>
      <c r="L246"/>
      <c r="M246"/>
      <c r="N246"/>
      <c r="O246" s="24"/>
      <c r="P246" s="24"/>
      <c r="Q246" s="24"/>
      <c r="R246"/>
      <c r="S246"/>
      <c r="T246"/>
      <c r="U246"/>
      <c r="V246"/>
      <c r="W246"/>
      <c r="X246"/>
      <c r="Y246"/>
      <c r="Z246"/>
      <c r="AA246"/>
      <c r="AB246"/>
      <c r="AC246"/>
      <c r="AD246"/>
      <c r="AE246"/>
      <c r="AF246" s="2"/>
      <c r="AG246"/>
      <c r="AH246"/>
      <c r="AI246"/>
      <c r="AJ246"/>
      <c r="AK246"/>
      <c r="AL246"/>
      <c r="AM246"/>
      <c r="AN246"/>
      <c r="AO246"/>
      <c r="AP246"/>
      <c r="AQ246"/>
      <c r="AR246"/>
      <c r="AS246"/>
      <c r="AT246"/>
      <c r="AU246"/>
      <c r="AV246"/>
      <c r="AW246"/>
      <c r="AX246"/>
      <c r="AY246"/>
    </row>
    <row r="247" spans="7:51" s="22" customFormat="1" x14ac:dyDescent="0.25">
      <c r="G247"/>
      <c r="H247"/>
      <c r="I247" s="2"/>
      <c r="J247"/>
      <c r="K247"/>
      <c r="L247"/>
      <c r="M247"/>
      <c r="N247"/>
      <c r="O247" s="24"/>
      <c r="P247" s="24"/>
      <c r="Q247" s="24"/>
      <c r="R247"/>
      <c r="S247"/>
      <c r="T247"/>
      <c r="U247"/>
      <c r="V247"/>
      <c r="W247"/>
      <c r="X247"/>
      <c r="Y247"/>
      <c r="Z247"/>
      <c r="AA247"/>
      <c r="AB247"/>
      <c r="AC247"/>
      <c r="AD247"/>
      <c r="AE247"/>
      <c r="AF247" s="2"/>
      <c r="AG247"/>
      <c r="AH247"/>
      <c r="AI247"/>
      <c r="AJ247"/>
      <c r="AK247"/>
      <c r="AL247"/>
      <c r="AM247"/>
      <c r="AN247"/>
      <c r="AO247"/>
      <c r="AP247"/>
      <c r="AQ247"/>
      <c r="AR247"/>
      <c r="AS247"/>
      <c r="AT247"/>
      <c r="AU247"/>
      <c r="AV247"/>
      <c r="AW247"/>
      <c r="AX247"/>
      <c r="AY247"/>
    </row>
    <row r="248" spans="7:51" s="22" customFormat="1" x14ac:dyDescent="0.25">
      <c r="G248"/>
      <c r="H248"/>
      <c r="I248" s="2"/>
      <c r="J248"/>
      <c r="K248"/>
      <c r="L248"/>
      <c r="M248"/>
      <c r="N248"/>
      <c r="O248" s="24"/>
      <c r="P248" s="24"/>
      <c r="Q248" s="24"/>
      <c r="R248"/>
      <c r="S248"/>
      <c r="T248"/>
      <c r="U248"/>
      <c r="V248"/>
      <c r="W248"/>
      <c r="X248"/>
      <c r="Y248"/>
      <c r="Z248"/>
      <c r="AA248"/>
      <c r="AB248"/>
      <c r="AC248"/>
      <c r="AD248"/>
      <c r="AE248"/>
      <c r="AF248" s="2"/>
      <c r="AG248"/>
      <c r="AH248"/>
      <c r="AI248"/>
      <c r="AJ248"/>
      <c r="AK248"/>
      <c r="AL248"/>
      <c r="AM248"/>
      <c r="AN248"/>
      <c r="AO248"/>
      <c r="AP248"/>
      <c r="AQ248"/>
      <c r="AR248"/>
      <c r="AS248"/>
      <c r="AT248"/>
      <c r="AU248"/>
      <c r="AV248"/>
      <c r="AW248"/>
      <c r="AX248"/>
      <c r="AY248"/>
    </row>
    <row r="249" spans="7:51" s="22" customFormat="1" x14ac:dyDescent="0.25">
      <c r="G249"/>
      <c r="H249"/>
      <c r="I249" s="2"/>
      <c r="J249"/>
      <c r="K249"/>
      <c r="L249"/>
      <c r="M249"/>
      <c r="N249"/>
      <c r="O249" s="24"/>
      <c r="P249" s="24"/>
      <c r="Q249" s="24"/>
      <c r="R249"/>
      <c r="S249"/>
      <c r="T249"/>
      <c r="U249"/>
      <c r="V249"/>
      <c r="W249"/>
      <c r="X249"/>
      <c r="Y249"/>
      <c r="Z249"/>
      <c r="AA249"/>
      <c r="AB249"/>
      <c r="AC249"/>
      <c r="AD249"/>
      <c r="AE249"/>
      <c r="AF249" s="2"/>
      <c r="AG249"/>
      <c r="AH249"/>
      <c r="AI249"/>
      <c r="AJ249"/>
      <c r="AK249"/>
      <c r="AL249"/>
      <c r="AM249"/>
      <c r="AN249"/>
      <c r="AO249"/>
      <c r="AP249"/>
      <c r="AQ249"/>
      <c r="AR249"/>
      <c r="AS249"/>
      <c r="AT249"/>
      <c r="AU249"/>
      <c r="AV249"/>
      <c r="AW249"/>
      <c r="AX249"/>
      <c r="AY249"/>
    </row>
    <row r="250" spans="7:51" s="22" customFormat="1" x14ac:dyDescent="0.25">
      <c r="G250"/>
      <c r="H250"/>
      <c r="I250" s="2"/>
      <c r="J250"/>
      <c r="K250"/>
      <c r="L250"/>
      <c r="M250"/>
      <c r="N250"/>
      <c r="O250" s="24"/>
      <c r="P250" s="24"/>
      <c r="Q250" s="24"/>
      <c r="R250"/>
      <c r="S250"/>
      <c r="T250"/>
      <c r="U250"/>
      <c r="V250"/>
      <c r="W250"/>
      <c r="X250"/>
      <c r="Y250"/>
      <c r="Z250"/>
      <c r="AA250"/>
      <c r="AB250"/>
      <c r="AC250"/>
      <c r="AD250"/>
      <c r="AE250"/>
      <c r="AF250" s="2"/>
      <c r="AG250"/>
      <c r="AH250"/>
      <c r="AI250"/>
      <c r="AJ250"/>
      <c r="AK250"/>
      <c r="AL250"/>
      <c r="AM250"/>
      <c r="AN250"/>
      <c r="AO250"/>
      <c r="AP250"/>
      <c r="AQ250"/>
      <c r="AR250"/>
      <c r="AS250"/>
      <c r="AT250"/>
      <c r="AU250"/>
      <c r="AV250"/>
      <c r="AW250"/>
      <c r="AX250"/>
      <c r="AY250"/>
    </row>
    <row r="251" spans="7:51" s="22" customFormat="1" x14ac:dyDescent="0.25">
      <c r="G251"/>
      <c r="H251"/>
      <c r="I251" s="2"/>
      <c r="J251"/>
      <c r="K251"/>
      <c r="L251"/>
      <c r="M251"/>
      <c r="N251"/>
      <c r="O251" s="24"/>
      <c r="P251" s="24"/>
      <c r="Q251" s="24"/>
      <c r="R251"/>
      <c r="S251"/>
      <c r="T251"/>
      <c r="U251"/>
      <c r="V251"/>
      <c r="W251"/>
      <c r="X251"/>
      <c r="Y251"/>
      <c r="Z251"/>
      <c r="AA251"/>
      <c r="AB251"/>
      <c r="AC251"/>
      <c r="AD251"/>
      <c r="AE251"/>
      <c r="AF251" s="2"/>
      <c r="AG251"/>
      <c r="AH251"/>
      <c r="AI251"/>
      <c r="AJ251"/>
      <c r="AK251"/>
      <c r="AL251"/>
      <c r="AM251"/>
      <c r="AN251"/>
      <c r="AO251"/>
      <c r="AP251"/>
      <c r="AQ251"/>
      <c r="AR251"/>
      <c r="AS251"/>
      <c r="AT251"/>
      <c r="AU251"/>
      <c r="AV251"/>
      <c r="AW251"/>
      <c r="AX251"/>
      <c r="AY251"/>
    </row>
    <row r="252" spans="7:51" s="22" customFormat="1" x14ac:dyDescent="0.25">
      <c r="G252"/>
      <c r="H252"/>
      <c r="I252" s="2"/>
      <c r="J252"/>
      <c r="K252"/>
      <c r="L252"/>
      <c r="M252"/>
      <c r="N252"/>
      <c r="O252" s="24"/>
      <c r="P252" s="24"/>
      <c r="Q252" s="24"/>
      <c r="R252"/>
      <c r="S252"/>
      <c r="T252"/>
      <c r="U252"/>
      <c r="V252"/>
      <c r="W252"/>
      <c r="X252"/>
      <c r="Y252"/>
      <c r="Z252"/>
      <c r="AA252"/>
      <c r="AB252"/>
      <c r="AC252"/>
      <c r="AD252"/>
      <c r="AE252"/>
      <c r="AF252" s="2"/>
      <c r="AG252"/>
      <c r="AH252"/>
      <c r="AI252"/>
      <c r="AJ252"/>
      <c r="AK252"/>
      <c r="AL252"/>
      <c r="AM252"/>
      <c r="AN252"/>
      <c r="AO252"/>
      <c r="AP252"/>
      <c r="AQ252"/>
      <c r="AR252"/>
      <c r="AS252"/>
      <c r="AT252"/>
      <c r="AU252"/>
      <c r="AV252"/>
      <c r="AW252"/>
      <c r="AX252"/>
      <c r="AY252"/>
    </row>
    <row r="253" spans="7:51" s="22" customFormat="1" x14ac:dyDescent="0.25">
      <c r="G253"/>
      <c r="H253"/>
      <c r="I253" s="2"/>
      <c r="J253"/>
      <c r="K253"/>
      <c r="L253"/>
      <c r="M253"/>
      <c r="N253"/>
      <c r="O253" s="24"/>
      <c r="P253" s="24"/>
      <c r="Q253" s="24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 s="2"/>
      <c r="AG253"/>
      <c r="AH253"/>
      <c r="AI253"/>
      <c r="AJ253"/>
      <c r="AK253"/>
      <c r="AL253"/>
      <c r="AM253"/>
      <c r="AN253"/>
      <c r="AO253"/>
      <c r="AP253"/>
      <c r="AQ253"/>
      <c r="AR253"/>
      <c r="AS253"/>
      <c r="AT253"/>
      <c r="AU253"/>
      <c r="AV253"/>
      <c r="AW253"/>
      <c r="AX253"/>
      <c r="AY253"/>
    </row>
    <row r="254" spans="7:51" s="22" customFormat="1" x14ac:dyDescent="0.25">
      <c r="G254"/>
      <c r="H254"/>
      <c r="I254" s="2"/>
      <c r="J254"/>
      <c r="K254"/>
      <c r="L254"/>
      <c r="M254"/>
      <c r="N254"/>
      <c r="O254" s="24"/>
      <c r="P254" s="24"/>
      <c r="Q254" s="24"/>
      <c r="R254"/>
      <c r="S254"/>
      <c r="T254"/>
      <c r="U254"/>
      <c r="V254"/>
      <c r="W254"/>
      <c r="X254"/>
      <c r="Y254"/>
      <c r="Z254"/>
      <c r="AA254"/>
      <c r="AB254"/>
      <c r="AC254"/>
      <c r="AD254"/>
      <c r="AE254"/>
      <c r="AF254" s="2"/>
      <c r="AG254"/>
      <c r="AH254"/>
      <c r="AI254"/>
      <c r="AJ254"/>
      <c r="AK254"/>
      <c r="AL254"/>
      <c r="AM254"/>
      <c r="AN254"/>
      <c r="AO254"/>
      <c r="AP254"/>
      <c r="AQ254"/>
      <c r="AR254"/>
      <c r="AS254"/>
      <c r="AT254"/>
      <c r="AU254"/>
      <c r="AV254"/>
      <c r="AW254"/>
      <c r="AX254"/>
      <c r="AY254"/>
    </row>
    <row r="255" spans="7:51" s="22" customFormat="1" x14ac:dyDescent="0.25">
      <c r="G255"/>
      <c r="H255"/>
      <c r="I255" s="2"/>
      <c r="J255"/>
      <c r="K255"/>
      <c r="L255"/>
      <c r="M255"/>
      <c r="N255"/>
      <c r="O255" s="24"/>
      <c r="P255" s="24"/>
      <c r="Q255" s="24"/>
      <c r="R255"/>
      <c r="S255"/>
      <c r="T255"/>
      <c r="U255"/>
      <c r="V255"/>
      <c r="W255"/>
      <c r="X255"/>
      <c r="Y255"/>
      <c r="Z255"/>
      <c r="AA255"/>
      <c r="AB255"/>
      <c r="AC255"/>
      <c r="AD255"/>
      <c r="AE255"/>
      <c r="AF255" s="2"/>
      <c r="AG255"/>
      <c r="AH255"/>
      <c r="AI255"/>
      <c r="AJ255"/>
      <c r="AK255"/>
      <c r="AL255"/>
      <c r="AM255"/>
      <c r="AN255"/>
      <c r="AO255"/>
      <c r="AP255"/>
      <c r="AQ255"/>
      <c r="AR255"/>
      <c r="AS255"/>
      <c r="AT255"/>
      <c r="AU255"/>
      <c r="AV255"/>
      <c r="AW255"/>
      <c r="AX255"/>
      <c r="AY255"/>
    </row>
    <row r="256" spans="7:51" s="22" customFormat="1" x14ac:dyDescent="0.25">
      <c r="G256"/>
      <c r="H256"/>
      <c r="I256" s="2"/>
      <c r="J256"/>
      <c r="K256"/>
      <c r="L256"/>
      <c r="M256"/>
      <c r="N256"/>
      <c r="O256" s="24"/>
      <c r="P256" s="24"/>
      <c r="Q256" s="24"/>
      <c r="R256"/>
      <c r="S256"/>
      <c r="T256"/>
      <c r="U256"/>
      <c r="V256"/>
      <c r="W256"/>
      <c r="X256"/>
      <c r="Y256"/>
      <c r="Z256"/>
      <c r="AA256"/>
      <c r="AB256"/>
      <c r="AC256"/>
      <c r="AD256"/>
      <c r="AE256"/>
      <c r="AF256" s="2"/>
      <c r="AG256"/>
      <c r="AH256"/>
      <c r="AI256"/>
      <c r="AJ256"/>
      <c r="AK256"/>
      <c r="AL256"/>
      <c r="AM256"/>
      <c r="AN256"/>
      <c r="AO256"/>
      <c r="AP256"/>
      <c r="AQ256"/>
      <c r="AR256"/>
      <c r="AS256"/>
      <c r="AT256"/>
      <c r="AU256"/>
      <c r="AV256"/>
      <c r="AW256"/>
      <c r="AX256"/>
      <c r="AY256"/>
    </row>
    <row r="257" spans="7:51" s="22" customFormat="1" x14ac:dyDescent="0.25">
      <c r="G257"/>
      <c r="H257"/>
      <c r="I257" s="2"/>
      <c r="J257"/>
      <c r="K257"/>
      <c r="L257"/>
      <c r="M257"/>
      <c r="N257"/>
      <c r="O257" s="24"/>
      <c r="P257" s="24"/>
      <c r="Q257" s="24"/>
      <c r="R257"/>
      <c r="S257"/>
      <c r="T257"/>
      <c r="U257"/>
      <c r="V257"/>
      <c r="W257"/>
      <c r="X257"/>
      <c r="Y257"/>
      <c r="Z257"/>
      <c r="AA257"/>
      <c r="AB257"/>
      <c r="AC257"/>
      <c r="AD257"/>
      <c r="AE257"/>
      <c r="AF257" s="2"/>
      <c r="AG257"/>
      <c r="AH257"/>
      <c r="AI257"/>
      <c r="AJ257"/>
      <c r="AK257"/>
      <c r="AL257"/>
      <c r="AM257"/>
      <c r="AN257"/>
      <c r="AO257"/>
      <c r="AP257"/>
      <c r="AQ257"/>
      <c r="AR257"/>
      <c r="AS257"/>
      <c r="AT257"/>
      <c r="AU257"/>
      <c r="AV257"/>
      <c r="AW257"/>
      <c r="AX257"/>
      <c r="AY257"/>
    </row>
    <row r="258" spans="7:51" s="22" customFormat="1" x14ac:dyDescent="0.25">
      <c r="G258"/>
      <c r="H258"/>
      <c r="I258" s="2"/>
      <c r="J258"/>
      <c r="K258"/>
      <c r="L258"/>
      <c r="M258"/>
      <c r="N258"/>
      <c r="O258" s="24"/>
      <c r="P258" s="24"/>
      <c r="Q258" s="24"/>
      <c r="R258"/>
      <c r="S258"/>
      <c r="T258"/>
      <c r="U258"/>
      <c r="V258"/>
      <c r="W258"/>
      <c r="X258"/>
      <c r="Y258"/>
      <c r="Z258"/>
      <c r="AA258"/>
      <c r="AB258"/>
      <c r="AC258"/>
      <c r="AD258"/>
      <c r="AE258"/>
      <c r="AF258" s="2"/>
      <c r="AG258"/>
      <c r="AH258"/>
      <c r="AI258"/>
      <c r="AJ258"/>
      <c r="AK258"/>
      <c r="AL258"/>
      <c r="AM258"/>
      <c r="AN258"/>
      <c r="AO258"/>
      <c r="AP258"/>
      <c r="AQ258"/>
      <c r="AR258"/>
      <c r="AS258"/>
      <c r="AT258"/>
      <c r="AU258"/>
      <c r="AV258"/>
      <c r="AW258"/>
      <c r="AX258"/>
      <c r="AY258"/>
    </row>
    <row r="259" spans="7:51" s="22" customFormat="1" x14ac:dyDescent="0.25">
      <c r="G259"/>
      <c r="H259"/>
      <c r="I259" s="2"/>
      <c r="J259"/>
      <c r="K259"/>
      <c r="L259"/>
      <c r="M259"/>
      <c r="N259"/>
      <c r="O259" s="24"/>
      <c r="P259" s="24"/>
      <c r="Q259" s="24"/>
      <c r="R259"/>
      <c r="S259"/>
      <c r="T259"/>
      <c r="U259"/>
      <c r="V259"/>
      <c r="W259"/>
      <c r="X259"/>
      <c r="Y259"/>
      <c r="Z259"/>
      <c r="AA259"/>
      <c r="AB259"/>
      <c r="AC259"/>
      <c r="AD259"/>
      <c r="AE259"/>
      <c r="AF259" s="2"/>
      <c r="AG259"/>
      <c r="AH259"/>
      <c r="AI259"/>
      <c r="AJ259"/>
      <c r="AK259"/>
      <c r="AL259"/>
      <c r="AM259"/>
      <c r="AN259"/>
      <c r="AO259"/>
      <c r="AP259"/>
      <c r="AQ259"/>
      <c r="AR259"/>
      <c r="AS259"/>
      <c r="AT259"/>
      <c r="AU259"/>
      <c r="AV259"/>
      <c r="AW259"/>
      <c r="AX259"/>
      <c r="AY259"/>
    </row>
    <row r="260" spans="7:51" s="22" customFormat="1" x14ac:dyDescent="0.25">
      <c r="G260"/>
      <c r="H260"/>
      <c r="I260" s="2"/>
      <c r="J260"/>
      <c r="K260"/>
      <c r="L260"/>
      <c r="M260"/>
      <c r="N260"/>
      <c r="O260" s="24"/>
      <c r="P260" s="24"/>
      <c r="Q260" s="24"/>
      <c r="R260"/>
      <c r="S260"/>
      <c r="T260"/>
      <c r="U260"/>
      <c r="V260"/>
      <c r="W260"/>
      <c r="X260"/>
      <c r="Y260"/>
      <c r="Z260"/>
      <c r="AA260"/>
      <c r="AB260"/>
      <c r="AC260"/>
      <c r="AD260"/>
      <c r="AE260"/>
      <c r="AF260" s="2"/>
      <c r="AG260"/>
      <c r="AH260"/>
      <c r="AI260"/>
      <c r="AJ260"/>
      <c r="AK260"/>
      <c r="AL260"/>
      <c r="AM260"/>
      <c r="AN260"/>
      <c r="AO260"/>
      <c r="AP260"/>
      <c r="AQ260"/>
      <c r="AR260"/>
      <c r="AS260"/>
      <c r="AT260"/>
      <c r="AU260"/>
      <c r="AV260"/>
      <c r="AW260"/>
      <c r="AX260"/>
      <c r="AY260"/>
    </row>
    <row r="261" spans="7:51" s="22" customFormat="1" x14ac:dyDescent="0.25">
      <c r="G261"/>
      <c r="H261"/>
      <c r="I261" s="2"/>
      <c r="J261"/>
      <c r="K261"/>
      <c r="L261"/>
      <c r="M261"/>
      <c r="N261"/>
      <c r="O261" s="24"/>
      <c r="P261" s="24"/>
      <c r="Q261" s="24"/>
      <c r="R261"/>
      <c r="S261"/>
      <c r="T261"/>
      <c r="U261"/>
      <c r="V261"/>
      <c r="W261"/>
      <c r="X261"/>
      <c r="Y261"/>
      <c r="Z261"/>
      <c r="AA261"/>
      <c r="AB261"/>
      <c r="AC261"/>
      <c r="AD261"/>
      <c r="AE261"/>
      <c r="AF261" s="2"/>
      <c r="AG261"/>
      <c r="AH261"/>
      <c r="AI261"/>
      <c r="AJ261"/>
      <c r="AK261"/>
      <c r="AL261"/>
      <c r="AM261"/>
      <c r="AN261"/>
      <c r="AO261"/>
      <c r="AP261"/>
      <c r="AQ261"/>
      <c r="AR261"/>
      <c r="AS261"/>
      <c r="AT261"/>
      <c r="AU261"/>
      <c r="AV261"/>
      <c r="AW261"/>
      <c r="AX261"/>
      <c r="AY261"/>
    </row>
    <row r="262" spans="7:51" s="22" customFormat="1" x14ac:dyDescent="0.25">
      <c r="G262"/>
      <c r="H262"/>
      <c r="I262" s="2"/>
      <c r="J262"/>
      <c r="K262"/>
      <c r="L262"/>
      <c r="M262"/>
      <c r="N262"/>
      <c r="O262" s="24"/>
      <c r="P262" s="24"/>
      <c r="Q262" s="24"/>
      <c r="R262"/>
      <c r="S262"/>
      <c r="T262"/>
      <c r="U262"/>
      <c r="V262"/>
      <c r="W262"/>
      <c r="X262"/>
      <c r="Y262"/>
      <c r="Z262"/>
      <c r="AA262"/>
      <c r="AB262"/>
      <c r="AC262"/>
      <c r="AD262"/>
      <c r="AE262"/>
      <c r="AF262" s="2"/>
      <c r="AG262"/>
      <c r="AH262"/>
      <c r="AI262"/>
      <c r="AJ262"/>
      <c r="AK262"/>
      <c r="AL262"/>
      <c r="AM262"/>
      <c r="AN262"/>
      <c r="AO262"/>
      <c r="AP262"/>
      <c r="AQ262"/>
      <c r="AR262"/>
      <c r="AS262"/>
      <c r="AT262"/>
      <c r="AU262"/>
      <c r="AV262"/>
      <c r="AW262"/>
      <c r="AX262"/>
      <c r="AY262"/>
    </row>
    <row r="263" spans="7:51" s="22" customFormat="1" x14ac:dyDescent="0.25">
      <c r="G263"/>
      <c r="H263"/>
      <c r="I263" s="2"/>
      <c r="J263"/>
      <c r="K263"/>
      <c r="L263"/>
      <c r="M263"/>
      <c r="N263"/>
      <c r="O263" s="24"/>
      <c r="P263" s="24"/>
      <c r="Q263" s="24"/>
      <c r="R263"/>
      <c r="S263"/>
      <c r="T263"/>
      <c r="U263"/>
      <c r="V263"/>
      <c r="W263"/>
      <c r="X263"/>
      <c r="Y263"/>
      <c r="Z263"/>
      <c r="AA263"/>
      <c r="AB263"/>
      <c r="AC263"/>
      <c r="AD263"/>
      <c r="AE263"/>
      <c r="AF263" s="2"/>
      <c r="AG263"/>
      <c r="AH263"/>
      <c r="AI263"/>
      <c r="AJ263"/>
      <c r="AK263"/>
      <c r="AL263"/>
      <c r="AM263"/>
      <c r="AN263"/>
      <c r="AO263"/>
      <c r="AP263"/>
      <c r="AQ263"/>
      <c r="AR263"/>
      <c r="AS263"/>
      <c r="AT263"/>
      <c r="AU263"/>
      <c r="AV263"/>
      <c r="AW263"/>
      <c r="AX263"/>
      <c r="AY263"/>
    </row>
    <row r="264" spans="7:51" s="22" customFormat="1" x14ac:dyDescent="0.25">
      <c r="G264"/>
      <c r="H264"/>
      <c r="I264" s="2"/>
      <c r="J264"/>
      <c r="K264"/>
      <c r="L264"/>
      <c r="M264"/>
      <c r="N264"/>
      <c r="O264" s="24"/>
      <c r="P264" s="24"/>
      <c r="Q264" s="24"/>
      <c r="R264"/>
      <c r="S264"/>
      <c r="T264"/>
      <c r="U264"/>
      <c r="V264"/>
      <c r="W264"/>
      <c r="X264"/>
      <c r="Y264"/>
      <c r="Z264"/>
      <c r="AA264"/>
      <c r="AB264"/>
      <c r="AC264"/>
      <c r="AD264"/>
      <c r="AE264"/>
      <c r="AF264" s="2"/>
      <c r="AG264"/>
      <c r="AH264"/>
      <c r="AI264"/>
      <c r="AJ264"/>
      <c r="AK264"/>
      <c r="AL264"/>
      <c r="AM264"/>
      <c r="AN264"/>
      <c r="AO264"/>
      <c r="AP264"/>
      <c r="AQ264"/>
      <c r="AR264"/>
      <c r="AS264"/>
      <c r="AT264"/>
      <c r="AU264"/>
      <c r="AV264"/>
      <c r="AW264"/>
      <c r="AX264"/>
      <c r="AY264"/>
    </row>
    <row r="265" spans="7:51" s="22" customFormat="1" x14ac:dyDescent="0.25">
      <c r="G265"/>
      <c r="H265"/>
      <c r="I265" s="2"/>
      <c r="J265"/>
      <c r="K265"/>
      <c r="L265"/>
      <c r="M265"/>
      <c r="N265"/>
      <c r="O265" s="24"/>
      <c r="P265" s="24"/>
      <c r="Q265" s="24"/>
      <c r="R265"/>
      <c r="S265"/>
      <c r="T265"/>
      <c r="U265"/>
      <c r="V265"/>
      <c r="W265"/>
      <c r="X265"/>
      <c r="Y265"/>
      <c r="Z265"/>
      <c r="AA265"/>
      <c r="AB265"/>
      <c r="AC265"/>
      <c r="AD265"/>
      <c r="AE265"/>
      <c r="AF265" s="2"/>
      <c r="AG265"/>
      <c r="AH265"/>
      <c r="AI265"/>
      <c r="AJ265"/>
      <c r="AK265"/>
      <c r="AL265"/>
      <c r="AM265"/>
      <c r="AN265"/>
      <c r="AO265"/>
      <c r="AP265"/>
      <c r="AQ265"/>
      <c r="AR265"/>
      <c r="AS265"/>
      <c r="AT265"/>
      <c r="AU265"/>
      <c r="AV265"/>
      <c r="AW265"/>
      <c r="AX265"/>
      <c r="AY265"/>
    </row>
    <row r="266" spans="7:51" s="22" customFormat="1" x14ac:dyDescent="0.25">
      <c r="G266"/>
      <c r="H266"/>
      <c r="I266" s="2"/>
      <c r="J266"/>
      <c r="K266"/>
      <c r="L266"/>
      <c r="M266"/>
      <c r="N266"/>
      <c r="O266" s="24"/>
      <c r="P266" s="24"/>
      <c r="Q266" s="24"/>
      <c r="R266"/>
      <c r="S266"/>
      <c r="T266"/>
      <c r="U266"/>
      <c r="V266"/>
      <c r="W266"/>
      <c r="X266"/>
      <c r="Y266"/>
      <c r="Z266"/>
      <c r="AA266"/>
      <c r="AB266"/>
      <c r="AC266"/>
      <c r="AD266"/>
      <c r="AE266"/>
      <c r="AF266" s="2"/>
      <c r="AG266"/>
      <c r="AH266"/>
      <c r="AI266"/>
      <c r="AJ266"/>
      <c r="AK266"/>
      <c r="AL266"/>
      <c r="AM266"/>
      <c r="AN266"/>
      <c r="AO266"/>
      <c r="AP266"/>
      <c r="AQ266"/>
      <c r="AR266"/>
      <c r="AS266"/>
      <c r="AT266"/>
      <c r="AU266"/>
      <c r="AV266"/>
      <c r="AW266"/>
      <c r="AX266"/>
      <c r="AY266"/>
    </row>
    <row r="267" spans="7:51" s="22" customFormat="1" x14ac:dyDescent="0.25">
      <c r="G267"/>
      <c r="H267"/>
      <c r="I267" s="2"/>
      <c r="J267"/>
      <c r="K267"/>
      <c r="L267"/>
      <c r="M267"/>
      <c r="N267"/>
      <c r="O267" s="24"/>
      <c r="P267" s="24"/>
      <c r="Q267" s="24"/>
      <c r="R267"/>
      <c r="S267"/>
      <c r="T267"/>
      <c r="U267"/>
      <c r="V267"/>
      <c r="W267"/>
      <c r="X267"/>
      <c r="Y267"/>
      <c r="Z267"/>
      <c r="AA267"/>
      <c r="AB267"/>
      <c r="AC267"/>
      <c r="AD267"/>
      <c r="AE267"/>
      <c r="AF267" s="2"/>
      <c r="AG267"/>
      <c r="AH267"/>
      <c r="AI267"/>
      <c r="AJ267"/>
      <c r="AK267"/>
      <c r="AL267"/>
      <c r="AM267"/>
      <c r="AN267"/>
      <c r="AO267"/>
      <c r="AP267"/>
      <c r="AQ267"/>
      <c r="AR267"/>
      <c r="AS267"/>
      <c r="AT267"/>
      <c r="AU267"/>
      <c r="AV267"/>
      <c r="AW267"/>
      <c r="AX267"/>
      <c r="AY267"/>
    </row>
    <row r="268" spans="7:51" s="22" customFormat="1" x14ac:dyDescent="0.25">
      <c r="G268"/>
      <c r="H268"/>
      <c r="I268" s="2"/>
      <c r="J268"/>
      <c r="K268"/>
      <c r="L268"/>
      <c r="M268"/>
      <c r="N268"/>
      <c r="O268" s="24"/>
      <c r="P268" s="24"/>
      <c r="Q268" s="24"/>
      <c r="R268"/>
      <c r="S268"/>
      <c r="T268"/>
      <c r="U268"/>
      <c r="V268"/>
      <c r="W268"/>
      <c r="X268"/>
      <c r="Y268"/>
      <c r="Z268"/>
      <c r="AA268"/>
      <c r="AB268"/>
      <c r="AC268"/>
      <c r="AD268"/>
      <c r="AE268"/>
      <c r="AF268" s="2"/>
      <c r="AG268"/>
      <c r="AH268"/>
      <c r="AI268"/>
      <c r="AJ268"/>
      <c r="AK268"/>
      <c r="AL268"/>
      <c r="AM268"/>
      <c r="AN268"/>
      <c r="AO268"/>
      <c r="AP268"/>
      <c r="AQ268"/>
      <c r="AR268"/>
      <c r="AS268"/>
      <c r="AT268"/>
      <c r="AU268"/>
      <c r="AV268"/>
      <c r="AW268"/>
      <c r="AX268"/>
      <c r="AY268"/>
    </row>
    <row r="269" spans="7:51" s="22" customFormat="1" x14ac:dyDescent="0.25">
      <c r="G269"/>
      <c r="H269"/>
      <c r="I269" s="2"/>
      <c r="J269"/>
      <c r="K269"/>
      <c r="L269"/>
      <c r="M269"/>
      <c r="N269"/>
      <c r="O269" s="24"/>
      <c r="P269" s="24"/>
      <c r="Q269" s="24"/>
      <c r="R269"/>
      <c r="S269"/>
      <c r="T269"/>
      <c r="U269"/>
      <c r="V269"/>
      <c r="W269"/>
      <c r="X269"/>
      <c r="Y269"/>
      <c r="Z269"/>
      <c r="AA269"/>
      <c r="AB269"/>
      <c r="AC269"/>
      <c r="AD269"/>
      <c r="AE269"/>
      <c r="AF269" s="2"/>
      <c r="AG269"/>
      <c r="AH269"/>
      <c r="AI269"/>
      <c r="AJ269"/>
      <c r="AK269"/>
      <c r="AL269"/>
      <c r="AM269"/>
      <c r="AN269"/>
      <c r="AO269"/>
      <c r="AP269"/>
      <c r="AQ269"/>
      <c r="AR269"/>
      <c r="AS269"/>
      <c r="AT269"/>
      <c r="AU269"/>
      <c r="AV269"/>
      <c r="AW269"/>
      <c r="AX269"/>
      <c r="AY269"/>
    </row>
    <row r="270" spans="7:51" s="22" customFormat="1" x14ac:dyDescent="0.25">
      <c r="G270"/>
      <c r="H270"/>
      <c r="I270" s="2"/>
      <c r="J270"/>
      <c r="K270"/>
      <c r="L270"/>
      <c r="M270"/>
      <c r="N270"/>
      <c r="O270" s="24"/>
      <c r="P270" s="24"/>
      <c r="Q270" s="24"/>
      <c r="R270"/>
      <c r="S270"/>
      <c r="T270"/>
      <c r="U270"/>
      <c r="V270"/>
      <c r="W270"/>
      <c r="X270"/>
      <c r="Y270"/>
      <c r="Z270"/>
      <c r="AA270"/>
      <c r="AB270"/>
      <c r="AC270"/>
      <c r="AD270"/>
      <c r="AE270"/>
      <c r="AF270" s="2"/>
      <c r="AG270"/>
      <c r="AH270"/>
      <c r="AI270"/>
      <c r="AJ270"/>
      <c r="AK270"/>
      <c r="AL270"/>
      <c r="AM270"/>
      <c r="AN270"/>
      <c r="AO270"/>
      <c r="AP270"/>
      <c r="AQ270"/>
      <c r="AR270"/>
      <c r="AS270"/>
      <c r="AT270"/>
      <c r="AU270"/>
      <c r="AV270"/>
      <c r="AW270"/>
      <c r="AX270"/>
      <c r="AY270"/>
    </row>
    <row r="271" spans="7:51" s="22" customFormat="1" x14ac:dyDescent="0.25">
      <c r="G271"/>
      <c r="H271"/>
      <c r="I271" s="2"/>
      <c r="J271"/>
      <c r="K271"/>
      <c r="L271"/>
      <c r="M271"/>
      <c r="N271"/>
      <c r="O271" s="24"/>
      <c r="P271" s="24"/>
      <c r="Q271" s="24"/>
      <c r="R271"/>
      <c r="S271"/>
      <c r="T271"/>
      <c r="U271"/>
      <c r="V271"/>
      <c r="W271"/>
      <c r="X271"/>
      <c r="Y271"/>
      <c r="Z271"/>
      <c r="AA271"/>
      <c r="AB271"/>
      <c r="AC271"/>
      <c r="AD271"/>
      <c r="AE271"/>
      <c r="AF271" s="2"/>
      <c r="AG271"/>
      <c r="AH271"/>
      <c r="AI271"/>
      <c r="AJ271"/>
      <c r="AK271"/>
      <c r="AL271"/>
      <c r="AM271"/>
      <c r="AN271"/>
      <c r="AO271"/>
      <c r="AP271"/>
      <c r="AQ271"/>
      <c r="AR271"/>
      <c r="AS271"/>
      <c r="AT271"/>
      <c r="AU271"/>
      <c r="AV271"/>
      <c r="AW271"/>
      <c r="AX271"/>
      <c r="AY271"/>
    </row>
    <row r="272" spans="7:51" s="22" customFormat="1" x14ac:dyDescent="0.25">
      <c r="G272"/>
      <c r="H272"/>
      <c r="I272" s="2"/>
      <c r="J272"/>
      <c r="K272"/>
      <c r="L272"/>
      <c r="M272"/>
      <c r="N272"/>
      <c r="O272" s="24"/>
      <c r="P272" s="24"/>
      <c r="Q272" s="24"/>
      <c r="R272"/>
      <c r="S272"/>
      <c r="T272"/>
      <c r="U272"/>
      <c r="V272"/>
      <c r="W272"/>
      <c r="X272"/>
      <c r="Y272"/>
      <c r="Z272"/>
      <c r="AA272"/>
      <c r="AB272"/>
      <c r="AC272"/>
      <c r="AD272"/>
      <c r="AE272"/>
      <c r="AF272" s="2"/>
      <c r="AG272"/>
      <c r="AH272"/>
      <c r="AI272"/>
      <c r="AJ272"/>
      <c r="AK272"/>
      <c r="AL272"/>
      <c r="AM272"/>
      <c r="AN272"/>
      <c r="AO272"/>
      <c r="AP272"/>
      <c r="AQ272"/>
      <c r="AR272"/>
      <c r="AS272"/>
      <c r="AT272"/>
      <c r="AU272"/>
      <c r="AV272"/>
      <c r="AW272"/>
      <c r="AX272"/>
      <c r="AY272"/>
    </row>
    <row r="273" spans="7:51" s="22" customFormat="1" x14ac:dyDescent="0.25">
      <c r="G273"/>
      <c r="H273"/>
      <c r="I273" s="2"/>
      <c r="J273"/>
      <c r="K273"/>
      <c r="L273"/>
      <c r="M273"/>
      <c r="N273"/>
      <c r="O273" s="24"/>
      <c r="P273" s="24"/>
      <c r="Q273" s="24"/>
      <c r="R273"/>
      <c r="S273"/>
      <c r="T273"/>
      <c r="U273"/>
      <c r="V273"/>
      <c r="W273"/>
      <c r="X273"/>
      <c r="Y273"/>
      <c r="Z273"/>
      <c r="AA273"/>
      <c r="AB273"/>
      <c r="AC273"/>
      <c r="AD273"/>
      <c r="AE273"/>
      <c r="AF273" s="2"/>
      <c r="AG273"/>
      <c r="AH273"/>
      <c r="AI273"/>
      <c r="AJ273"/>
      <c r="AK273"/>
      <c r="AL273"/>
      <c r="AM273"/>
      <c r="AN273"/>
      <c r="AO273"/>
      <c r="AP273"/>
      <c r="AQ273"/>
      <c r="AR273"/>
      <c r="AS273"/>
      <c r="AT273"/>
      <c r="AU273"/>
      <c r="AV273"/>
      <c r="AW273"/>
      <c r="AX273"/>
      <c r="AY273"/>
    </row>
    <row r="274" spans="7:51" s="22" customFormat="1" x14ac:dyDescent="0.25">
      <c r="G274"/>
      <c r="H274"/>
      <c r="I274" s="2"/>
      <c r="J274"/>
      <c r="K274"/>
      <c r="L274"/>
      <c r="M274"/>
      <c r="N274"/>
      <c r="O274" s="24"/>
      <c r="P274" s="24"/>
      <c r="Q274" s="24"/>
      <c r="R274"/>
      <c r="S274"/>
      <c r="T274"/>
      <c r="U274"/>
      <c r="V274"/>
      <c r="W274"/>
      <c r="X274"/>
      <c r="Y274"/>
      <c r="Z274"/>
      <c r="AA274"/>
      <c r="AB274"/>
      <c r="AC274"/>
      <c r="AD274"/>
      <c r="AE274"/>
      <c r="AF274" s="2"/>
      <c r="AG274"/>
      <c r="AH274"/>
      <c r="AI274"/>
      <c r="AJ274"/>
      <c r="AK274"/>
      <c r="AL274"/>
      <c r="AM274"/>
      <c r="AN274"/>
      <c r="AO274"/>
      <c r="AP274"/>
      <c r="AQ274"/>
      <c r="AR274"/>
      <c r="AS274"/>
      <c r="AT274"/>
      <c r="AU274"/>
      <c r="AV274"/>
      <c r="AW274"/>
      <c r="AX274"/>
      <c r="AY274"/>
    </row>
    <row r="275" spans="7:51" s="22" customFormat="1" x14ac:dyDescent="0.25">
      <c r="G275"/>
      <c r="H275"/>
      <c r="I275" s="2"/>
      <c r="J275"/>
      <c r="K275"/>
      <c r="L275"/>
      <c r="M275"/>
      <c r="N275"/>
      <c r="O275" s="24"/>
      <c r="P275" s="24"/>
      <c r="Q275" s="24"/>
      <c r="R275"/>
      <c r="S275"/>
      <c r="T275"/>
      <c r="U275"/>
      <c r="V275"/>
      <c r="W275"/>
      <c r="X275"/>
      <c r="Y275"/>
      <c r="Z275"/>
      <c r="AA275"/>
      <c r="AB275"/>
      <c r="AC275"/>
      <c r="AD275"/>
      <c r="AE275"/>
      <c r="AF275" s="2"/>
      <c r="AG275"/>
      <c r="AH275"/>
      <c r="AI275"/>
      <c r="AJ275"/>
      <c r="AK275"/>
      <c r="AL275"/>
      <c r="AM275"/>
      <c r="AN275"/>
      <c r="AO275"/>
      <c r="AP275"/>
      <c r="AQ275"/>
      <c r="AR275"/>
      <c r="AS275"/>
      <c r="AT275"/>
      <c r="AU275"/>
      <c r="AV275"/>
      <c r="AW275"/>
      <c r="AX275"/>
      <c r="AY275"/>
    </row>
    <row r="276" spans="7:51" s="22" customFormat="1" x14ac:dyDescent="0.25">
      <c r="G276"/>
      <c r="H276"/>
      <c r="I276" s="2"/>
      <c r="J276"/>
      <c r="K276"/>
      <c r="L276"/>
      <c r="M276"/>
      <c r="N276"/>
      <c r="O276" s="24"/>
      <c r="P276" s="24"/>
      <c r="Q276" s="24"/>
      <c r="R276"/>
      <c r="S276"/>
      <c r="T276"/>
      <c r="U276"/>
      <c r="V276"/>
      <c r="W276"/>
      <c r="X276"/>
      <c r="Y276"/>
      <c r="Z276"/>
      <c r="AA276"/>
      <c r="AB276"/>
      <c r="AC276"/>
      <c r="AD276"/>
      <c r="AE276"/>
      <c r="AF276" s="2"/>
      <c r="AG276"/>
      <c r="AH276"/>
      <c r="AI276"/>
      <c r="AJ276"/>
      <c r="AK276"/>
      <c r="AL276"/>
      <c r="AM276"/>
      <c r="AN276"/>
      <c r="AO276"/>
      <c r="AP276"/>
      <c r="AQ276"/>
      <c r="AR276"/>
      <c r="AS276"/>
      <c r="AT276"/>
      <c r="AU276"/>
      <c r="AV276"/>
      <c r="AW276"/>
      <c r="AX276"/>
      <c r="AY276"/>
    </row>
    <row r="277" spans="7:51" s="22" customFormat="1" x14ac:dyDescent="0.25">
      <c r="G277"/>
      <c r="H277"/>
      <c r="I277" s="2"/>
      <c r="J277"/>
      <c r="K277"/>
      <c r="L277"/>
      <c r="M277"/>
      <c r="N277"/>
      <c r="O277" s="24"/>
      <c r="P277" s="24"/>
      <c r="Q277" s="24"/>
      <c r="R277"/>
      <c r="S277"/>
      <c r="T277"/>
      <c r="U277"/>
      <c r="V277"/>
      <c r="W277"/>
      <c r="X277"/>
      <c r="Y277"/>
      <c r="Z277"/>
      <c r="AA277"/>
      <c r="AB277"/>
      <c r="AC277"/>
      <c r="AD277"/>
      <c r="AE277"/>
      <c r="AF277" s="2"/>
      <c r="AG277"/>
      <c r="AH277"/>
      <c r="AI277"/>
      <c r="AJ277"/>
      <c r="AK277"/>
      <c r="AL277"/>
      <c r="AM277"/>
      <c r="AN277"/>
      <c r="AO277"/>
      <c r="AP277"/>
      <c r="AQ277"/>
      <c r="AR277"/>
      <c r="AS277"/>
      <c r="AT277"/>
      <c r="AU277"/>
      <c r="AV277"/>
      <c r="AW277"/>
      <c r="AX277"/>
      <c r="AY277"/>
    </row>
    <row r="278" spans="7:51" s="22" customFormat="1" x14ac:dyDescent="0.25">
      <c r="G278"/>
      <c r="H278"/>
      <c r="I278" s="2"/>
      <c r="J278"/>
      <c r="K278"/>
      <c r="L278"/>
      <c r="M278"/>
      <c r="N278"/>
      <c r="O278" s="24"/>
      <c r="P278" s="24"/>
      <c r="Q278" s="24"/>
      <c r="R278"/>
      <c r="S278"/>
      <c r="T278"/>
      <c r="U278"/>
      <c r="V278"/>
      <c r="W278"/>
      <c r="X278"/>
      <c r="Y278"/>
      <c r="Z278"/>
      <c r="AA278"/>
      <c r="AB278"/>
      <c r="AC278"/>
      <c r="AD278"/>
      <c r="AE278"/>
      <c r="AF278" s="2"/>
      <c r="AG278"/>
      <c r="AH278"/>
      <c r="AI278"/>
      <c r="AJ278"/>
      <c r="AK278"/>
      <c r="AL278"/>
      <c r="AM278"/>
      <c r="AN278"/>
      <c r="AO278"/>
      <c r="AP278"/>
      <c r="AQ278"/>
      <c r="AR278"/>
      <c r="AS278"/>
      <c r="AT278"/>
      <c r="AU278"/>
      <c r="AV278"/>
      <c r="AW278"/>
      <c r="AX278"/>
      <c r="AY278"/>
    </row>
    <row r="279" spans="7:51" s="22" customFormat="1" x14ac:dyDescent="0.25">
      <c r="G279"/>
      <c r="H279"/>
      <c r="I279" s="2"/>
      <c r="J279"/>
      <c r="K279"/>
      <c r="L279"/>
      <c r="M279"/>
      <c r="N279"/>
      <c r="O279" s="24"/>
      <c r="P279" s="24"/>
      <c r="Q279" s="24"/>
      <c r="R279"/>
      <c r="S279"/>
      <c r="T279"/>
      <c r="U279"/>
      <c r="V279"/>
      <c r="W279"/>
      <c r="X279"/>
      <c r="Y279"/>
      <c r="Z279"/>
      <c r="AA279"/>
      <c r="AB279"/>
      <c r="AC279"/>
      <c r="AD279"/>
      <c r="AE279"/>
      <c r="AF279" s="2"/>
      <c r="AG279"/>
      <c r="AH279"/>
      <c r="AI279"/>
      <c r="AJ279"/>
      <c r="AK279"/>
      <c r="AL279"/>
      <c r="AM279"/>
      <c r="AN279"/>
      <c r="AO279"/>
      <c r="AP279"/>
      <c r="AQ279"/>
      <c r="AR279"/>
      <c r="AS279"/>
      <c r="AT279"/>
      <c r="AU279"/>
      <c r="AV279"/>
      <c r="AW279"/>
      <c r="AX279"/>
      <c r="AY279"/>
    </row>
    <row r="280" spans="7:51" s="22" customFormat="1" x14ac:dyDescent="0.25">
      <c r="G280"/>
      <c r="H280"/>
      <c r="I280" s="2"/>
      <c r="J280"/>
      <c r="K280"/>
      <c r="L280"/>
      <c r="M280"/>
      <c r="N280"/>
      <c r="O280" s="24"/>
      <c r="P280" s="24"/>
      <c r="Q280" s="24"/>
      <c r="R280"/>
      <c r="S280"/>
      <c r="T280"/>
      <c r="U280"/>
      <c r="V280"/>
      <c r="W280"/>
      <c r="X280"/>
      <c r="Y280"/>
      <c r="Z280"/>
      <c r="AA280"/>
      <c r="AB280"/>
      <c r="AC280"/>
      <c r="AD280"/>
      <c r="AE280"/>
      <c r="AF280" s="2"/>
      <c r="AG280"/>
      <c r="AH280"/>
      <c r="AI280"/>
      <c r="AJ280"/>
      <c r="AK280"/>
      <c r="AL280"/>
      <c r="AM280"/>
      <c r="AN280"/>
      <c r="AO280"/>
      <c r="AP280"/>
      <c r="AQ280"/>
      <c r="AR280"/>
      <c r="AS280"/>
      <c r="AT280"/>
      <c r="AU280"/>
      <c r="AV280"/>
      <c r="AW280"/>
      <c r="AX280"/>
      <c r="AY280"/>
    </row>
    <row r="281" spans="7:51" s="22" customFormat="1" x14ac:dyDescent="0.25">
      <c r="G281"/>
      <c r="H281"/>
      <c r="I281" s="2"/>
      <c r="J281"/>
      <c r="K281"/>
      <c r="L281"/>
      <c r="M281"/>
      <c r="N281"/>
      <c r="O281" s="24"/>
      <c r="P281" s="24"/>
      <c r="Q281" s="24"/>
      <c r="R281"/>
      <c r="S281"/>
      <c r="T281"/>
      <c r="U281"/>
      <c r="V281"/>
      <c r="W281"/>
      <c r="X281"/>
      <c r="Y281"/>
      <c r="Z281"/>
      <c r="AA281"/>
      <c r="AB281"/>
      <c r="AC281"/>
      <c r="AD281"/>
      <c r="AE281"/>
      <c r="AF281" s="2"/>
      <c r="AG281"/>
      <c r="AH281"/>
      <c r="AI281"/>
      <c r="AJ281"/>
      <c r="AK281"/>
      <c r="AL281"/>
      <c r="AM281"/>
      <c r="AN281"/>
      <c r="AO281"/>
      <c r="AP281"/>
      <c r="AQ281"/>
      <c r="AR281"/>
      <c r="AS281"/>
      <c r="AT281"/>
      <c r="AU281"/>
      <c r="AV281"/>
      <c r="AW281"/>
      <c r="AX281"/>
      <c r="AY281"/>
    </row>
    <row r="282" spans="7:51" s="22" customFormat="1" x14ac:dyDescent="0.25">
      <c r="G282"/>
      <c r="H282"/>
      <c r="I282" s="2"/>
      <c r="J282"/>
      <c r="K282"/>
      <c r="L282"/>
      <c r="M282"/>
      <c r="N282"/>
      <c r="O282" s="24"/>
      <c r="P282" s="24"/>
      <c r="Q282" s="24"/>
      <c r="R282"/>
      <c r="S282"/>
      <c r="T282"/>
      <c r="U282"/>
      <c r="V282"/>
      <c r="W282"/>
      <c r="X282"/>
      <c r="Y282"/>
      <c r="Z282"/>
      <c r="AA282"/>
      <c r="AB282"/>
      <c r="AC282"/>
      <c r="AD282"/>
      <c r="AE282"/>
      <c r="AF282" s="2"/>
      <c r="AG282"/>
      <c r="AH282"/>
      <c r="AI282"/>
      <c r="AJ282"/>
      <c r="AK282"/>
      <c r="AL282"/>
      <c r="AM282"/>
      <c r="AN282"/>
      <c r="AO282"/>
      <c r="AP282"/>
      <c r="AQ282"/>
      <c r="AR282"/>
      <c r="AS282"/>
      <c r="AT282"/>
      <c r="AU282"/>
      <c r="AV282"/>
      <c r="AW282"/>
      <c r="AX282"/>
      <c r="AY282"/>
    </row>
    <row r="283" spans="7:51" s="22" customFormat="1" x14ac:dyDescent="0.25">
      <c r="G283"/>
      <c r="H283"/>
      <c r="I283" s="2"/>
      <c r="J283"/>
      <c r="K283"/>
      <c r="L283"/>
      <c r="M283"/>
      <c r="N283"/>
      <c r="O283" s="24"/>
      <c r="P283" s="24"/>
      <c r="Q283" s="24"/>
      <c r="R283"/>
      <c r="S283"/>
      <c r="T283"/>
      <c r="U283"/>
      <c r="V283"/>
      <c r="W283"/>
      <c r="X283"/>
      <c r="Y283"/>
      <c r="Z283"/>
      <c r="AA283"/>
      <c r="AB283"/>
      <c r="AC283"/>
      <c r="AD283"/>
      <c r="AE283"/>
      <c r="AF283" s="2"/>
      <c r="AG283"/>
      <c r="AH283"/>
      <c r="AI283"/>
      <c r="AJ283"/>
      <c r="AK283"/>
      <c r="AL283"/>
      <c r="AM283"/>
      <c r="AN283"/>
      <c r="AO283"/>
      <c r="AP283"/>
      <c r="AQ283"/>
      <c r="AR283"/>
      <c r="AS283"/>
      <c r="AT283"/>
      <c r="AU283"/>
      <c r="AV283"/>
      <c r="AW283"/>
      <c r="AX283"/>
      <c r="AY283"/>
    </row>
    <row r="284" spans="7:51" s="22" customFormat="1" x14ac:dyDescent="0.25">
      <c r="G284"/>
      <c r="H284"/>
      <c r="I284" s="2"/>
      <c r="J284"/>
      <c r="K284"/>
      <c r="L284"/>
      <c r="M284"/>
      <c r="N284"/>
      <c r="O284" s="24"/>
      <c r="P284" s="24"/>
      <c r="Q284" s="24"/>
      <c r="R284"/>
      <c r="S284"/>
      <c r="T284"/>
      <c r="U284"/>
      <c r="V284"/>
      <c r="W284"/>
      <c r="X284"/>
      <c r="Y284"/>
      <c r="Z284"/>
      <c r="AA284"/>
      <c r="AB284"/>
      <c r="AC284"/>
      <c r="AD284"/>
      <c r="AE284"/>
      <c r="AF284" s="2"/>
      <c r="AG284"/>
      <c r="AH284"/>
      <c r="AI284"/>
      <c r="AJ284"/>
      <c r="AK284"/>
      <c r="AL284"/>
      <c r="AM284"/>
      <c r="AN284"/>
      <c r="AO284"/>
      <c r="AP284"/>
      <c r="AQ284"/>
      <c r="AR284"/>
      <c r="AS284"/>
      <c r="AT284"/>
      <c r="AU284"/>
      <c r="AV284"/>
      <c r="AW284"/>
      <c r="AX284"/>
      <c r="AY284"/>
    </row>
    <row r="285" spans="7:51" s="22" customFormat="1" x14ac:dyDescent="0.25">
      <c r="G285"/>
      <c r="H285"/>
      <c r="I285" s="2"/>
      <c r="J285"/>
      <c r="K285"/>
      <c r="L285"/>
      <c r="M285"/>
      <c r="N285"/>
      <c r="O285" s="24"/>
      <c r="P285" s="24"/>
      <c r="Q285" s="24"/>
      <c r="R285"/>
      <c r="S285"/>
      <c r="T285"/>
      <c r="U285"/>
      <c r="V285"/>
      <c r="W285"/>
      <c r="X285"/>
      <c r="Y285"/>
      <c r="Z285"/>
      <c r="AA285"/>
      <c r="AB285"/>
      <c r="AC285"/>
      <c r="AD285"/>
      <c r="AE285"/>
      <c r="AF285" s="2"/>
      <c r="AG285"/>
      <c r="AH285"/>
      <c r="AI285"/>
      <c r="AJ285"/>
      <c r="AK285"/>
      <c r="AL285"/>
      <c r="AM285"/>
      <c r="AN285"/>
      <c r="AO285"/>
      <c r="AP285"/>
      <c r="AQ285"/>
      <c r="AR285"/>
      <c r="AS285"/>
      <c r="AT285"/>
      <c r="AU285"/>
      <c r="AV285"/>
      <c r="AW285"/>
      <c r="AX285"/>
      <c r="AY285"/>
    </row>
    <row r="286" spans="7:51" s="22" customFormat="1" x14ac:dyDescent="0.25">
      <c r="G286"/>
      <c r="H286"/>
      <c r="I286" s="2"/>
      <c r="J286"/>
      <c r="K286"/>
      <c r="L286"/>
      <c r="M286"/>
      <c r="N286"/>
      <c r="O286" s="24"/>
      <c r="P286" s="24"/>
      <c r="Q286" s="24"/>
      <c r="R286"/>
      <c r="S286"/>
      <c r="T286"/>
      <c r="U286"/>
      <c r="V286"/>
      <c r="W286"/>
      <c r="X286"/>
      <c r="Y286"/>
      <c r="Z286"/>
      <c r="AA286"/>
      <c r="AB286"/>
      <c r="AC286"/>
      <c r="AD286"/>
      <c r="AE286"/>
      <c r="AF286" s="2"/>
      <c r="AG286"/>
      <c r="AH286"/>
      <c r="AI286"/>
      <c r="AJ286"/>
      <c r="AK286"/>
      <c r="AL286"/>
      <c r="AM286"/>
      <c r="AN286"/>
      <c r="AO286"/>
      <c r="AP286"/>
      <c r="AQ286"/>
      <c r="AR286"/>
      <c r="AS286"/>
      <c r="AT286"/>
      <c r="AU286"/>
      <c r="AV286"/>
      <c r="AW286"/>
      <c r="AX286"/>
      <c r="AY286"/>
    </row>
    <row r="287" spans="7:51" s="22" customFormat="1" x14ac:dyDescent="0.25">
      <c r="G287"/>
      <c r="H287"/>
      <c r="I287" s="2"/>
      <c r="J287"/>
      <c r="K287"/>
      <c r="L287"/>
      <c r="M287"/>
      <c r="N287"/>
      <c r="O287" s="24"/>
      <c r="P287" s="24"/>
      <c r="Q287" s="24"/>
      <c r="R287"/>
      <c r="S287"/>
      <c r="T287"/>
      <c r="U287"/>
      <c r="V287"/>
      <c r="W287"/>
      <c r="X287"/>
      <c r="Y287"/>
      <c r="Z287"/>
      <c r="AA287"/>
      <c r="AB287"/>
      <c r="AC287"/>
      <c r="AD287"/>
      <c r="AE287"/>
      <c r="AF287" s="2"/>
      <c r="AG287"/>
      <c r="AH287"/>
      <c r="AI287"/>
      <c r="AJ287"/>
      <c r="AK287"/>
      <c r="AL287"/>
      <c r="AM287"/>
      <c r="AN287"/>
      <c r="AO287"/>
      <c r="AP287"/>
      <c r="AQ287"/>
      <c r="AR287"/>
      <c r="AS287"/>
      <c r="AT287"/>
      <c r="AU287"/>
      <c r="AV287"/>
      <c r="AW287"/>
      <c r="AX287"/>
      <c r="AY287"/>
    </row>
    <row r="288" spans="7:51" s="22" customFormat="1" x14ac:dyDescent="0.25">
      <c r="G288"/>
      <c r="H288"/>
      <c r="I288" s="2"/>
      <c r="J288"/>
      <c r="K288"/>
      <c r="L288"/>
      <c r="M288"/>
      <c r="N288"/>
      <c r="O288" s="24"/>
      <c r="P288" s="24"/>
      <c r="Q288" s="24"/>
      <c r="R288"/>
      <c r="S288"/>
      <c r="T288"/>
      <c r="U288"/>
      <c r="V288"/>
      <c r="W288"/>
      <c r="X288"/>
      <c r="Y288"/>
      <c r="Z288"/>
      <c r="AA288"/>
      <c r="AB288"/>
      <c r="AC288"/>
      <c r="AD288"/>
      <c r="AE288"/>
      <c r="AF288" s="2"/>
      <c r="AG288"/>
      <c r="AH288"/>
      <c r="AI288"/>
      <c r="AJ288"/>
      <c r="AK288"/>
      <c r="AL288"/>
      <c r="AM288"/>
      <c r="AN288"/>
      <c r="AO288"/>
      <c r="AP288"/>
      <c r="AQ288"/>
      <c r="AR288"/>
      <c r="AS288"/>
      <c r="AT288"/>
      <c r="AU288"/>
      <c r="AV288"/>
      <c r="AW288"/>
      <c r="AX288"/>
      <c r="AY288"/>
    </row>
    <row r="289" spans="7:51" s="22" customFormat="1" x14ac:dyDescent="0.25">
      <c r="G289"/>
      <c r="H289"/>
      <c r="I289" s="2"/>
      <c r="J289"/>
      <c r="K289"/>
      <c r="L289"/>
      <c r="M289"/>
      <c r="N289"/>
      <c r="O289" s="24"/>
      <c r="P289" s="24"/>
      <c r="Q289" s="24"/>
      <c r="R289"/>
      <c r="S289"/>
      <c r="T289"/>
      <c r="U289"/>
      <c r="V289"/>
      <c r="W289"/>
      <c r="X289"/>
      <c r="Y289"/>
      <c r="Z289"/>
      <c r="AA289"/>
      <c r="AB289"/>
      <c r="AC289"/>
      <c r="AD289"/>
      <c r="AE289"/>
      <c r="AF289" s="2"/>
      <c r="AG289"/>
      <c r="AH289"/>
      <c r="AI289"/>
      <c r="AJ289"/>
      <c r="AK289"/>
      <c r="AL289"/>
      <c r="AM289"/>
      <c r="AN289"/>
      <c r="AO289"/>
      <c r="AP289"/>
      <c r="AQ289"/>
      <c r="AR289"/>
      <c r="AS289"/>
      <c r="AT289"/>
      <c r="AU289"/>
      <c r="AV289"/>
      <c r="AW289"/>
      <c r="AX289"/>
      <c r="AY289"/>
    </row>
    <row r="290" spans="7:51" s="22" customFormat="1" x14ac:dyDescent="0.25">
      <c r="G290"/>
      <c r="H290"/>
      <c r="I290" s="2"/>
      <c r="J290"/>
      <c r="K290"/>
      <c r="L290"/>
      <c r="M290"/>
      <c r="N290"/>
      <c r="O290" s="24"/>
      <c r="P290" s="24"/>
      <c r="Q290" s="24"/>
      <c r="R290"/>
      <c r="S290"/>
      <c r="T290"/>
      <c r="U290"/>
      <c r="V290"/>
      <c r="W290"/>
      <c r="X290"/>
      <c r="Y290"/>
      <c r="Z290"/>
      <c r="AA290"/>
      <c r="AB290"/>
      <c r="AC290"/>
      <c r="AD290"/>
      <c r="AE290"/>
      <c r="AF290" s="2"/>
      <c r="AG290"/>
      <c r="AH290"/>
      <c r="AI290"/>
      <c r="AJ290"/>
      <c r="AK290"/>
      <c r="AL290"/>
      <c r="AM290"/>
      <c r="AN290"/>
      <c r="AO290"/>
      <c r="AP290"/>
      <c r="AQ290"/>
      <c r="AR290"/>
      <c r="AS290"/>
      <c r="AT290"/>
      <c r="AU290"/>
      <c r="AV290"/>
      <c r="AW290"/>
      <c r="AX290"/>
      <c r="AY290"/>
    </row>
    <row r="291" spans="7:51" s="22" customFormat="1" x14ac:dyDescent="0.25">
      <c r="G291"/>
      <c r="H291"/>
      <c r="I291" s="2"/>
      <c r="J291"/>
      <c r="K291"/>
      <c r="L291"/>
      <c r="M291"/>
      <c r="N291"/>
      <c r="O291" s="24"/>
      <c r="P291" s="24"/>
      <c r="Q291" s="24"/>
      <c r="R291"/>
      <c r="S291"/>
      <c r="T291"/>
      <c r="U291"/>
      <c r="V291"/>
      <c r="W291"/>
      <c r="X291"/>
      <c r="Y291"/>
      <c r="Z291"/>
      <c r="AA291"/>
      <c r="AB291"/>
      <c r="AC291"/>
      <c r="AD291"/>
      <c r="AE291"/>
      <c r="AF291" s="2"/>
      <c r="AG291"/>
      <c r="AH291"/>
      <c r="AI291"/>
      <c r="AJ291"/>
      <c r="AK291"/>
      <c r="AL291"/>
      <c r="AM291"/>
      <c r="AN291"/>
      <c r="AO291"/>
      <c r="AP291"/>
      <c r="AQ291"/>
      <c r="AR291"/>
      <c r="AS291"/>
      <c r="AT291"/>
      <c r="AU291"/>
      <c r="AV291"/>
      <c r="AW291"/>
      <c r="AX291"/>
      <c r="AY291"/>
    </row>
    <row r="292" spans="7:51" s="22" customFormat="1" x14ac:dyDescent="0.25">
      <c r="G292"/>
      <c r="H292"/>
      <c r="I292" s="2"/>
      <c r="J292"/>
      <c r="K292"/>
      <c r="L292"/>
      <c r="M292"/>
      <c r="N292"/>
      <c r="O292" s="24"/>
      <c r="P292" s="24"/>
      <c r="Q292" s="24"/>
      <c r="R292"/>
      <c r="S292"/>
      <c r="T292"/>
      <c r="U292"/>
      <c r="V292"/>
      <c r="W292"/>
      <c r="X292"/>
      <c r="Y292"/>
      <c r="Z292"/>
      <c r="AA292"/>
      <c r="AB292"/>
      <c r="AC292"/>
      <c r="AD292"/>
      <c r="AE292"/>
      <c r="AF292" s="2"/>
      <c r="AG292"/>
      <c r="AH292"/>
      <c r="AI292"/>
      <c r="AJ292"/>
      <c r="AK292"/>
      <c r="AL292"/>
      <c r="AM292"/>
      <c r="AN292"/>
      <c r="AO292"/>
      <c r="AP292"/>
      <c r="AQ292"/>
      <c r="AR292"/>
      <c r="AS292"/>
      <c r="AT292"/>
      <c r="AU292"/>
      <c r="AV292"/>
      <c r="AW292"/>
      <c r="AX292"/>
      <c r="AY292"/>
    </row>
    <row r="293" spans="7:51" s="22" customFormat="1" x14ac:dyDescent="0.25">
      <c r="G293"/>
      <c r="H293"/>
      <c r="I293" s="2"/>
      <c r="J293"/>
      <c r="K293"/>
      <c r="L293"/>
      <c r="M293"/>
      <c r="N293"/>
      <c r="O293" s="24"/>
      <c r="P293" s="24"/>
      <c r="Q293" s="24"/>
      <c r="R293"/>
      <c r="S293"/>
      <c r="T293"/>
      <c r="U293"/>
      <c r="V293"/>
      <c r="W293"/>
      <c r="X293"/>
      <c r="Y293"/>
      <c r="Z293"/>
      <c r="AA293"/>
      <c r="AB293"/>
      <c r="AC293"/>
      <c r="AD293"/>
      <c r="AE293"/>
      <c r="AF293" s="2"/>
      <c r="AG293"/>
      <c r="AH293"/>
      <c r="AI293"/>
      <c r="AJ293"/>
      <c r="AK293"/>
      <c r="AL293"/>
      <c r="AM293"/>
      <c r="AN293"/>
      <c r="AO293"/>
      <c r="AP293"/>
      <c r="AQ293"/>
      <c r="AR293"/>
      <c r="AS293"/>
      <c r="AT293"/>
      <c r="AU293"/>
      <c r="AV293"/>
      <c r="AW293"/>
      <c r="AX293"/>
      <c r="AY293"/>
    </row>
    <row r="294" spans="7:51" s="22" customFormat="1" x14ac:dyDescent="0.25">
      <c r="G294"/>
      <c r="H294"/>
      <c r="I294" s="2"/>
      <c r="J294"/>
      <c r="K294"/>
      <c r="L294"/>
      <c r="M294"/>
      <c r="N294"/>
      <c r="O294" s="24"/>
      <c r="P294" s="24"/>
      <c r="Q294" s="24"/>
      <c r="R294"/>
      <c r="S294"/>
      <c r="T294"/>
      <c r="U294"/>
      <c r="V294"/>
      <c r="W294"/>
      <c r="X294"/>
      <c r="Y294"/>
      <c r="Z294"/>
      <c r="AA294"/>
      <c r="AB294"/>
      <c r="AC294"/>
      <c r="AD294"/>
      <c r="AE294"/>
      <c r="AF294" s="2"/>
      <c r="AG294"/>
      <c r="AH294"/>
      <c r="AI294"/>
      <c r="AJ294"/>
      <c r="AK294"/>
      <c r="AL294"/>
      <c r="AM294"/>
      <c r="AN294"/>
      <c r="AO294"/>
      <c r="AP294"/>
      <c r="AQ294"/>
      <c r="AR294"/>
      <c r="AS294"/>
      <c r="AT294"/>
      <c r="AU294"/>
      <c r="AV294"/>
      <c r="AW294"/>
      <c r="AX294"/>
      <c r="AY294"/>
    </row>
    <row r="295" spans="7:51" s="22" customFormat="1" x14ac:dyDescent="0.25">
      <c r="G295"/>
      <c r="H295"/>
      <c r="I295" s="2"/>
      <c r="J295"/>
      <c r="K295"/>
      <c r="L295"/>
      <c r="M295"/>
      <c r="N295"/>
      <c r="O295" s="24"/>
      <c r="P295" s="24"/>
      <c r="Q295" s="24"/>
      <c r="R295"/>
      <c r="S295"/>
      <c r="T295"/>
      <c r="U295"/>
      <c r="V295"/>
      <c r="W295"/>
      <c r="X295"/>
      <c r="Y295"/>
      <c r="Z295"/>
      <c r="AA295"/>
      <c r="AB295"/>
      <c r="AC295"/>
      <c r="AD295"/>
      <c r="AE295"/>
      <c r="AF295" s="2"/>
      <c r="AG295"/>
      <c r="AH295"/>
      <c r="AI295"/>
      <c r="AJ295"/>
      <c r="AK295"/>
      <c r="AL295"/>
      <c r="AM295"/>
      <c r="AN295"/>
      <c r="AO295"/>
      <c r="AP295"/>
      <c r="AQ295"/>
      <c r="AR295"/>
      <c r="AS295"/>
      <c r="AT295"/>
      <c r="AU295"/>
      <c r="AV295"/>
      <c r="AW295"/>
      <c r="AX295"/>
      <c r="AY295"/>
    </row>
    <row r="296" spans="7:51" s="22" customFormat="1" x14ac:dyDescent="0.25">
      <c r="G296"/>
      <c r="H296"/>
      <c r="I296" s="2"/>
      <c r="J296"/>
      <c r="K296"/>
      <c r="L296"/>
      <c r="M296"/>
      <c r="N296"/>
      <c r="O296" s="24"/>
      <c r="P296" s="24"/>
      <c r="Q296" s="24"/>
      <c r="R296"/>
      <c r="S296"/>
      <c r="T296"/>
      <c r="U296"/>
      <c r="V296"/>
      <c r="W296"/>
      <c r="X296"/>
      <c r="Y296"/>
      <c r="Z296"/>
      <c r="AA296"/>
      <c r="AB296"/>
      <c r="AC296"/>
      <c r="AD296"/>
      <c r="AE296"/>
      <c r="AF296" s="2"/>
      <c r="AG296"/>
      <c r="AH296"/>
      <c r="AI296"/>
      <c r="AJ296"/>
      <c r="AK296"/>
      <c r="AL296"/>
      <c r="AM296"/>
      <c r="AN296"/>
      <c r="AO296"/>
      <c r="AP296"/>
      <c r="AQ296"/>
      <c r="AR296"/>
      <c r="AS296"/>
      <c r="AT296"/>
      <c r="AU296"/>
      <c r="AV296"/>
      <c r="AW296"/>
      <c r="AX296"/>
      <c r="AY296"/>
    </row>
    <row r="297" spans="7:51" s="22" customFormat="1" x14ac:dyDescent="0.25">
      <c r="G297"/>
      <c r="H297"/>
      <c r="I297" s="2"/>
      <c r="J297"/>
      <c r="K297"/>
      <c r="L297"/>
      <c r="M297"/>
      <c r="N297"/>
      <c r="O297" s="24"/>
      <c r="P297" s="24"/>
      <c r="Q297" s="24"/>
      <c r="R297"/>
      <c r="S297"/>
      <c r="T297"/>
      <c r="U297"/>
      <c r="V297"/>
      <c r="W297"/>
      <c r="X297"/>
      <c r="Y297"/>
      <c r="Z297"/>
      <c r="AA297"/>
      <c r="AB297"/>
      <c r="AC297"/>
      <c r="AD297"/>
      <c r="AE297"/>
      <c r="AF297" s="2"/>
      <c r="AG297"/>
      <c r="AH297"/>
      <c r="AI297"/>
      <c r="AJ297"/>
      <c r="AK297"/>
      <c r="AL297"/>
      <c r="AM297"/>
      <c r="AN297"/>
      <c r="AO297"/>
      <c r="AP297"/>
      <c r="AQ297"/>
      <c r="AR297"/>
      <c r="AS297"/>
      <c r="AT297"/>
      <c r="AU297"/>
      <c r="AV297"/>
      <c r="AW297"/>
      <c r="AX297"/>
      <c r="AY297"/>
    </row>
    <row r="298" spans="7:51" s="22" customFormat="1" x14ac:dyDescent="0.25">
      <c r="G298"/>
      <c r="H298"/>
      <c r="I298" s="2"/>
      <c r="J298"/>
      <c r="K298"/>
      <c r="L298"/>
      <c r="M298"/>
      <c r="N298"/>
      <c r="O298" s="24"/>
      <c r="P298" s="24"/>
      <c r="Q298" s="24"/>
      <c r="R298"/>
      <c r="S298"/>
      <c r="T298"/>
      <c r="U298"/>
      <c r="V298"/>
      <c r="W298"/>
      <c r="X298"/>
      <c r="Y298"/>
      <c r="Z298"/>
      <c r="AA298"/>
      <c r="AB298"/>
      <c r="AC298"/>
      <c r="AD298"/>
      <c r="AE298"/>
      <c r="AF298" s="2"/>
      <c r="AG298"/>
      <c r="AH298"/>
      <c r="AI298"/>
      <c r="AJ298"/>
      <c r="AK298"/>
      <c r="AL298"/>
      <c r="AM298"/>
      <c r="AN298"/>
      <c r="AO298"/>
      <c r="AP298"/>
      <c r="AQ298"/>
      <c r="AR298"/>
      <c r="AS298"/>
      <c r="AT298"/>
      <c r="AU298"/>
      <c r="AV298"/>
      <c r="AW298"/>
      <c r="AX298"/>
      <c r="AY298"/>
    </row>
    <row r="299" spans="7:51" s="22" customFormat="1" x14ac:dyDescent="0.25">
      <c r="G299"/>
      <c r="H299"/>
      <c r="I299" s="2"/>
      <c r="J299"/>
      <c r="K299"/>
      <c r="L299"/>
      <c r="M299"/>
      <c r="N299"/>
      <c r="O299" s="24"/>
      <c r="P299" s="24"/>
      <c r="Q299" s="24"/>
      <c r="R299"/>
      <c r="S299"/>
      <c r="T299"/>
      <c r="U299"/>
      <c r="V299"/>
      <c r="W299"/>
      <c r="X299"/>
      <c r="Y299"/>
      <c r="Z299"/>
      <c r="AA299"/>
      <c r="AB299"/>
      <c r="AC299"/>
      <c r="AD299"/>
      <c r="AE299"/>
      <c r="AF299" s="2"/>
      <c r="AG299"/>
      <c r="AH299"/>
      <c r="AI299"/>
      <c r="AJ299"/>
      <c r="AK299"/>
      <c r="AL299"/>
      <c r="AM299"/>
      <c r="AN299"/>
      <c r="AO299"/>
      <c r="AP299"/>
      <c r="AQ299"/>
      <c r="AR299"/>
      <c r="AS299"/>
      <c r="AT299"/>
      <c r="AU299"/>
      <c r="AV299"/>
      <c r="AW299"/>
      <c r="AX299"/>
      <c r="AY299"/>
    </row>
    <row r="300" spans="7:51" s="22" customFormat="1" x14ac:dyDescent="0.25">
      <c r="G300"/>
      <c r="H300"/>
      <c r="I300" s="2"/>
      <c r="J300"/>
      <c r="K300"/>
      <c r="L300"/>
      <c r="M300"/>
      <c r="N300"/>
      <c r="O300" s="24"/>
      <c r="P300" s="24"/>
      <c r="Q300" s="24"/>
      <c r="R300"/>
      <c r="S300"/>
      <c r="T300"/>
      <c r="U300"/>
      <c r="V300"/>
      <c r="W300"/>
      <c r="X300"/>
      <c r="Y300"/>
      <c r="Z300"/>
      <c r="AA300"/>
      <c r="AB300"/>
      <c r="AC300"/>
      <c r="AD300"/>
      <c r="AE300"/>
      <c r="AF300" s="2"/>
      <c r="AG300"/>
      <c r="AH300"/>
      <c r="AI300"/>
      <c r="AJ300"/>
      <c r="AK300"/>
      <c r="AL300"/>
      <c r="AM300"/>
      <c r="AN300"/>
      <c r="AO300"/>
      <c r="AP300"/>
      <c r="AQ300"/>
      <c r="AR300"/>
      <c r="AS300"/>
      <c r="AT300"/>
      <c r="AU300"/>
      <c r="AV300"/>
      <c r="AW300"/>
      <c r="AX300"/>
      <c r="AY300"/>
    </row>
    <row r="301" spans="7:51" s="22" customFormat="1" x14ac:dyDescent="0.25">
      <c r="G301"/>
      <c r="H301"/>
      <c r="I301" s="2"/>
      <c r="J301"/>
      <c r="K301"/>
      <c r="L301"/>
      <c r="M301"/>
      <c r="N301"/>
      <c r="O301" s="24"/>
      <c r="P301" s="24"/>
      <c r="Q301" s="24"/>
      <c r="R301"/>
      <c r="S301"/>
      <c r="T301"/>
      <c r="U301"/>
      <c r="V301"/>
      <c r="W301"/>
      <c r="X301"/>
      <c r="Y301"/>
      <c r="Z301"/>
      <c r="AA301"/>
      <c r="AB301"/>
      <c r="AC301"/>
      <c r="AD301"/>
      <c r="AE301"/>
      <c r="AF301" s="2"/>
      <c r="AG301"/>
      <c r="AH301"/>
      <c r="AI301"/>
      <c r="AJ301"/>
      <c r="AK301"/>
      <c r="AL301"/>
      <c r="AM301"/>
      <c r="AN301"/>
      <c r="AO301"/>
      <c r="AP301"/>
      <c r="AQ301"/>
      <c r="AR301"/>
      <c r="AS301"/>
      <c r="AT301"/>
      <c r="AU301"/>
      <c r="AV301"/>
      <c r="AW301"/>
      <c r="AX301"/>
      <c r="AY301"/>
    </row>
    <row r="302" spans="7:51" s="22" customFormat="1" x14ac:dyDescent="0.25">
      <c r="G302"/>
      <c r="H302"/>
      <c r="I302" s="2"/>
      <c r="J302"/>
      <c r="K302"/>
      <c r="L302"/>
      <c r="M302"/>
      <c r="N302"/>
      <c r="O302" s="24"/>
      <c r="P302" s="24"/>
      <c r="Q302" s="24"/>
      <c r="R302"/>
      <c r="S302"/>
      <c r="T302"/>
      <c r="U302"/>
      <c r="V302"/>
      <c r="W302"/>
      <c r="X302"/>
      <c r="Y302"/>
      <c r="Z302"/>
      <c r="AA302"/>
      <c r="AB302"/>
      <c r="AC302"/>
      <c r="AD302"/>
      <c r="AE302"/>
      <c r="AF302" s="2"/>
      <c r="AG302"/>
      <c r="AH302"/>
      <c r="AI302"/>
      <c r="AJ302"/>
      <c r="AK302"/>
      <c r="AL302"/>
      <c r="AM302"/>
      <c r="AN302"/>
      <c r="AO302"/>
      <c r="AP302"/>
      <c r="AQ302"/>
      <c r="AR302"/>
      <c r="AS302"/>
      <c r="AT302"/>
      <c r="AU302"/>
      <c r="AV302"/>
      <c r="AW302"/>
      <c r="AX302"/>
      <c r="AY302"/>
    </row>
    <row r="303" spans="7:51" s="22" customFormat="1" x14ac:dyDescent="0.25">
      <c r="G303"/>
      <c r="H303"/>
      <c r="I303" s="2"/>
      <c r="J303"/>
      <c r="K303"/>
      <c r="L303"/>
      <c r="M303"/>
      <c r="N303"/>
      <c r="O303" s="24"/>
      <c r="P303" s="24"/>
      <c r="Q303" s="24"/>
      <c r="R303"/>
      <c r="S303"/>
      <c r="T303"/>
      <c r="U303"/>
      <c r="V303"/>
      <c r="W303"/>
      <c r="X303"/>
      <c r="Y303"/>
      <c r="Z303"/>
      <c r="AA303"/>
      <c r="AB303"/>
      <c r="AC303"/>
      <c r="AD303"/>
      <c r="AE303"/>
      <c r="AF303" s="2"/>
      <c r="AG303"/>
      <c r="AH303"/>
      <c r="AI303"/>
      <c r="AJ303"/>
      <c r="AK303"/>
      <c r="AL303"/>
      <c r="AM303"/>
      <c r="AN303"/>
      <c r="AO303"/>
      <c r="AP303"/>
      <c r="AQ303"/>
      <c r="AR303"/>
      <c r="AS303"/>
      <c r="AT303"/>
      <c r="AU303"/>
      <c r="AV303"/>
      <c r="AW303"/>
      <c r="AX303"/>
      <c r="AY303"/>
    </row>
    <row r="304" spans="7:51" s="22" customFormat="1" x14ac:dyDescent="0.25">
      <c r="G304"/>
      <c r="H304"/>
      <c r="I304" s="2"/>
      <c r="J304"/>
      <c r="K304"/>
      <c r="L304"/>
      <c r="M304"/>
      <c r="N304"/>
      <c r="O304" s="24"/>
      <c r="P304" s="24"/>
      <c r="Q304" s="24"/>
      <c r="R304"/>
      <c r="S304"/>
      <c r="T304"/>
      <c r="U304"/>
      <c r="V304"/>
      <c r="W304"/>
      <c r="X304"/>
      <c r="Y304"/>
      <c r="Z304"/>
      <c r="AA304"/>
      <c r="AB304"/>
      <c r="AC304"/>
      <c r="AD304"/>
      <c r="AE304"/>
      <c r="AF304" s="2"/>
      <c r="AG304"/>
      <c r="AH304"/>
      <c r="AI304"/>
      <c r="AJ304"/>
      <c r="AK304"/>
      <c r="AL304"/>
      <c r="AM304"/>
      <c r="AN304"/>
      <c r="AO304"/>
      <c r="AP304"/>
      <c r="AQ304"/>
      <c r="AR304"/>
      <c r="AS304"/>
      <c r="AT304"/>
      <c r="AU304"/>
      <c r="AV304"/>
      <c r="AW304"/>
      <c r="AX304"/>
      <c r="AY304"/>
    </row>
    <row r="305" spans="7:51" s="22" customFormat="1" x14ac:dyDescent="0.25">
      <c r="G305"/>
      <c r="H305"/>
      <c r="I305" s="2"/>
      <c r="J305"/>
      <c r="K305"/>
      <c r="L305"/>
      <c r="M305"/>
      <c r="N305"/>
      <c r="O305" s="24"/>
      <c r="P305" s="24"/>
      <c r="Q305" s="24"/>
      <c r="R305"/>
      <c r="S305"/>
      <c r="T305"/>
      <c r="U305"/>
      <c r="V305"/>
      <c r="W305"/>
      <c r="X305"/>
      <c r="Y305"/>
      <c r="Z305"/>
      <c r="AA305"/>
      <c r="AB305"/>
      <c r="AC305"/>
      <c r="AD305"/>
      <c r="AE305"/>
      <c r="AF305" s="2"/>
      <c r="AG305"/>
      <c r="AH305"/>
      <c r="AI305"/>
      <c r="AJ305"/>
      <c r="AK305"/>
      <c r="AL305"/>
      <c r="AM305"/>
      <c r="AN305"/>
      <c r="AO305"/>
      <c r="AP305"/>
      <c r="AQ305"/>
      <c r="AR305"/>
      <c r="AS305"/>
      <c r="AT305"/>
      <c r="AU305"/>
      <c r="AV305"/>
      <c r="AW305"/>
      <c r="AX305"/>
      <c r="AY305"/>
    </row>
    <row r="306" spans="7:51" s="22" customFormat="1" x14ac:dyDescent="0.25">
      <c r="G306"/>
      <c r="H306"/>
      <c r="I306" s="2"/>
      <c r="J306"/>
      <c r="K306"/>
      <c r="L306"/>
      <c r="M306"/>
      <c r="N306"/>
      <c r="O306" s="24"/>
      <c r="P306" s="24"/>
      <c r="Q306" s="24"/>
      <c r="R306"/>
      <c r="S306"/>
      <c r="T306"/>
      <c r="U306"/>
      <c r="V306"/>
      <c r="W306"/>
      <c r="X306"/>
      <c r="Y306"/>
      <c r="Z306"/>
      <c r="AA306"/>
      <c r="AB306"/>
      <c r="AC306"/>
      <c r="AD306"/>
      <c r="AE306"/>
      <c r="AF306" s="2"/>
      <c r="AG306"/>
      <c r="AH306"/>
      <c r="AI306"/>
      <c r="AJ306"/>
      <c r="AK306"/>
      <c r="AL306"/>
      <c r="AM306"/>
      <c r="AN306"/>
      <c r="AO306"/>
      <c r="AP306"/>
      <c r="AQ306"/>
      <c r="AR306"/>
      <c r="AS306"/>
      <c r="AT306"/>
      <c r="AU306"/>
      <c r="AV306"/>
      <c r="AW306"/>
      <c r="AX306"/>
      <c r="AY306"/>
    </row>
    <row r="307" spans="7:51" s="22" customFormat="1" x14ac:dyDescent="0.25">
      <c r="G307"/>
      <c r="H307"/>
      <c r="I307" s="2"/>
      <c r="J307"/>
      <c r="K307"/>
      <c r="L307"/>
      <c r="M307"/>
      <c r="N307"/>
      <c r="O307" s="24"/>
      <c r="P307" s="24"/>
      <c r="Q307" s="24"/>
      <c r="R307"/>
      <c r="S307"/>
      <c r="T307"/>
      <c r="U307"/>
      <c r="V307"/>
      <c r="W307"/>
      <c r="X307"/>
      <c r="Y307"/>
      <c r="Z307"/>
      <c r="AA307"/>
      <c r="AB307"/>
      <c r="AC307"/>
      <c r="AD307"/>
      <c r="AE307"/>
      <c r="AF307" s="2"/>
      <c r="AG307"/>
      <c r="AH307"/>
      <c r="AI307"/>
      <c r="AJ307"/>
      <c r="AK307"/>
      <c r="AL307"/>
      <c r="AM307"/>
      <c r="AN307"/>
      <c r="AO307"/>
      <c r="AP307"/>
      <c r="AQ307"/>
      <c r="AR307"/>
      <c r="AS307"/>
      <c r="AT307"/>
      <c r="AU307"/>
      <c r="AV307"/>
      <c r="AW307"/>
      <c r="AX307"/>
      <c r="AY307"/>
    </row>
    <row r="308" spans="7:51" s="22" customFormat="1" x14ac:dyDescent="0.25">
      <c r="G308"/>
      <c r="H308"/>
      <c r="I308" s="2"/>
      <c r="J308"/>
      <c r="K308"/>
      <c r="L308"/>
      <c r="M308"/>
      <c r="N308"/>
      <c r="O308" s="24"/>
      <c r="P308" s="24"/>
      <c r="Q308" s="24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 s="2"/>
      <c r="AG308"/>
      <c r="AH308"/>
      <c r="AI308"/>
      <c r="AJ308"/>
      <c r="AK308"/>
      <c r="AL308"/>
      <c r="AM308"/>
      <c r="AN308"/>
      <c r="AO308"/>
      <c r="AP308"/>
      <c r="AQ308"/>
      <c r="AR308"/>
      <c r="AS308"/>
      <c r="AT308"/>
      <c r="AU308"/>
      <c r="AV308"/>
      <c r="AW308"/>
      <c r="AX308"/>
      <c r="AY308"/>
    </row>
    <row r="309" spans="7:51" s="22" customFormat="1" x14ac:dyDescent="0.25">
      <c r="G309"/>
      <c r="H309"/>
      <c r="I309" s="2"/>
      <c r="J309"/>
      <c r="K309"/>
      <c r="L309"/>
      <c r="M309"/>
      <c r="N309"/>
      <c r="O309" s="24"/>
      <c r="P309" s="24"/>
      <c r="Q309" s="24"/>
      <c r="R309"/>
      <c r="S309"/>
      <c r="T309"/>
      <c r="U309"/>
      <c r="V309"/>
      <c r="W309"/>
      <c r="X309"/>
      <c r="Y309"/>
      <c r="Z309"/>
      <c r="AA309"/>
      <c r="AB309"/>
      <c r="AC309"/>
      <c r="AD309"/>
      <c r="AE309"/>
      <c r="AF309" s="2"/>
      <c r="AG309"/>
      <c r="AH309"/>
      <c r="AI309"/>
      <c r="AJ309"/>
      <c r="AK309"/>
      <c r="AL309"/>
      <c r="AM309"/>
      <c r="AN309"/>
      <c r="AO309"/>
      <c r="AP309"/>
      <c r="AQ309"/>
      <c r="AR309"/>
      <c r="AS309"/>
      <c r="AT309"/>
      <c r="AU309"/>
      <c r="AV309"/>
      <c r="AW309"/>
      <c r="AX309"/>
      <c r="AY309"/>
    </row>
    <row r="310" spans="7:51" s="22" customFormat="1" x14ac:dyDescent="0.25">
      <c r="G310"/>
      <c r="H310"/>
      <c r="I310" s="2"/>
      <c r="J310"/>
      <c r="K310"/>
      <c r="L310"/>
      <c r="M310"/>
      <c r="N310"/>
      <c r="O310" s="24"/>
      <c r="P310" s="24"/>
      <c r="Q310" s="24"/>
      <c r="R310"/>
      <c r="S310"/>
      <c r="T310"/>
      <c r="U310"/>
      <c r="V310"/>
      <c r="W310"/>
      <c r="X310"/>
      <c r="Y310"/>
      <c r="Z310"/>
      <c r="AA310"/>
      <c r="AB310"/>
      <c r="AC310"/>
      <c r="AD310"/>
      <c r="AE310"/>
      <c r="AF310" s="2"/>
      <c r="AG310"/>
      <c r="AH310"/>
      <c r="AI310"/>
      <c r="AJ310"/>
      <c r="AK310"/>
      <c r="AL310"/>
      <c r="AM310"/>
      <c r="AN310"/>
      <c r="AO310"/>
      <c r="AP310"/>
      <c r="AQ310"/>
      <c r="AR310"/>
      <c r="AS310"/>
      <c r="AT310"/>
      <c r="AU310"/>
      <c r="AV310"/>
      <c r="AW310"/>
      <c r="AX310"/>
      <c r="AY310"/>
    </row>
    <row r="311" spans="7:51" s="22" customFormat="1" x14ac:dyDescent="0.25">
      <c r="G311"/>
      <c r="H311"/>
      <c r="I311" s="2"/>
      <c r="J311"/>
      <c r="K311"/>
      <c r="L311"/>
      <c r="M311"/>
      <c r="N311"/>
      <c r="O311" s="24"/>
      <c r="P311" s="24"/>
      <c r="Q311" s="24"/>
      <c r="R311"/>
      <c r="S311"/>
      <c r="T311"/>
      <c r="U311"/>
      <c r="V311"/>
      <c r="W311"/>
      <c r="X311"/>
      <c r="Y311"/>
      <c r="Z311"/>
      <c r="AA311"/>
      <c r="AB311"/>
      <c r="AC311"/>
      <c r="AD311"/>
      <c r="AE311"/>
      <c r="AF311" s="2"/>
      <c r="AG311"/>
      <c r="AH311"/>
      <c r="AI311"/>
      <c r="AJ311"/>
      <c r="AK311"/>
      <c r="AL311"/>
      <c r="AM311"/>
      <c r="AN311"/>
      <c r="AO311"/>
      <c r="AP311"/>
      <c r="AQ311"/>
      <c r="AR311"/>
      <c r="AS311"/>
      <c r="AT311"/>
      <c r="AU311"/>
      <c r="AV311"/>
      <c r="AW311"/>
      <c r="AX311"/>
      <c r="AY311"/>
    </row>
    <row r="312" spans="7:51" s="22" customFormat="1" x14ac:dyDescent="0.25">
      <c r="G312"/>
      <c r="H312"/>
      <c r="I312" s="2"/>
      <c r="J312"/>
      <c r="K312"/>
      <c r="L312"/>
      <c r="M312"/>
      <c r="N312"/>
      <c r="O312" s="24"/>
      <c r="P312" s="24"/>
      <c r="Q312" s="24"/>
      <c r="R312"/>
      <c r="S312"/>
      <c r="T312"/>
      <c r="U312"/>
      <c r="V312"/>
      <c r="W312"/>
      <c r="X312"/>
      <c r="Y312"/>
      <c r="Z312"/>
      <c r="AA312"/>
      <c r="AB312"/>
      <c r="AC312"/>
      <c r="AD312"/>
      <c r="AE312"/>
      <c r="AF312" s="2"/>
      <c r="AG312"/>
      <c r="AH312"/>
      <c r="AI312"/>
      <c r="AJ312"/>
      <c r="AK312"/>
      <c r="AL312"/>
      <c r="AM312"/>
      <c r="AN312"/>
      <c r="AO312"/>
      <c r="AP312"/>
      <c r="AQ312"/>
      <c r="AR312"/>
      <c r="AS312"/>
      <c r="AT312"/>
      <c r="AU312"/>
      <c r="AV312"/>
      <c r="AW312"/>
      <c r="AX312"/>
      <c r="AY312"/>
    </row>
    <row r="313" spans="7:51" s="22" customFormat="1" x14ac:dyDescent="0.25">
      <c r="G313"/>
      <c r="H313"/>
      <c r="I313" s="2"/>
      <c r="J313"/>
      <c r="K313"/>
      <c r="L313"/>
      <c r="M313"/>
      <c r="N313"/>
      <c r="O313" s="24"/>
      <c r="P313" s="24"/>
      <c r="Q313" s="24"/>
      <c r="R313"/>
      <c r="S313"/>
      <c r="T313"/>
      <c r="U313"/>
      <c r="V313"/>
      <c r="W313"/>
      <c r="X313"/>
      <c r="Y313"/>
      <c r="Z313"/>
      <c r="AA313"/>
      <c r="AB313"/>
      <c r="AC313"/>
      <c r="AD313"/>
      <c r="AE313"/>
      <c r="AF313" s="2"/>
      <c r="AG313"/>
      <c r="AH313"/>
      <c r="AI313"/>
      <c r="AJ313"/>
      <c r="AK313"/>
      <c r="AL313"/>
      <c r="AM313"/>
      <c r="AN313"/>
      <c r="AO313"/>
      <c r="AP313"/>
      <c r="AQ313"/>
      <c r="AR313"/>
      <c r="AS313"/>
      <c r="AT313"/>
      <c r="AU313"/>
      <c r="AV313"/>
      <c r="AW313"/>
      <c r="AX313"/>
      <c r="AY313"/>
    </row>
    <row r="314" spans="7:51" s="22" customFormat="1" x14ac:dyDescent="0.25">
      <c r="G314"/>
      <c r="H314"/>
      <c r="I314" s="2"/>
      <c r="J314"/>
      <c r="K314"/>
      <c r="L314"/>
      <c r="M314"/>
      <c r="N314"/>
      <c r="O314" s="24"/>
      <c r="P314" s="24"/>
      <c r="Q314" s="24"/>
      <c r="R314"/>
      <c r="S314"/>
      <c r="T314"/>
      <c r="U314"/>
      <c r="V314"/>
      <c r="W314"/>
      <c r="X314"/>
      <c r="Y314"/>
      <c r="Z314"/>
      <c r="AA314"/>
      <c r="AB314"/>
      <c r="AC314"/>
      <c r="AD314"/>
      <c r="AE314"/>
      <c r="AF314" s="2"/>
      <c r="AG314"/>
      <c r="AH314"/>
      <c r="AI314"/>
      <c r="AJ314"/>
      <c r="AK314"/>
      <c r="AL314"/>
      <c r="AM314"/>
      <c r="AN314"/>
      <c r="AO314"/>
      <c r="AP314"/>
      <c r="AQ314"/>
      <c r="AR314"/>
      <c r="AS314"/>
      <c r="AT314"/>
      <c r="AU314"/>
      <c r="AV314"/>
      <c r="AW314"/>
      <c r="AX314"/>
      <c r="AY314"/>
    </row>
    <row r="315" spans="7:51" s="22" customFormat="1" x14ac:dyDescent="0.25">
      <c r="G315"/>
      <c r="H315"/>
      <c r="I315" s="2"/>
      <c r="J315"/>
      <c r="K315"/>
      <c r="L315"/>
      <c r="M315"/>
      <c r="N315"/>
      <c r="O315" s="24"/>
      <c r="P315" s="24"/>
      <c r="Q315" s="24"/>
      <c r="R315"/>
      <c r="S315"/>
      <c r="T315"/>
      <c r="U315"/>
      <c r="V315"/>
      <c r="W315"/>
      <c r="X315"/>
      <c r="Y315"/>
      <c r="Z315"/>
      <c r="AA315"/>
      <c r="AB315"/>
      <c r="AC315"/>
      <c r="AD315"/>
      <c r="AE315"/>
      <c r="AF315" s="2"/>
      <c r="AG315"/>
      <c r="AH315"/>
      <c r="AI315"/>
      <c r="AJ315"/>
      <c r="AK315"/>
      <c r="AL315"/>
      <c r="AM315"/>
      <c r="AN315"/>
      <c r="AO315"/>
      <c r="AP315"/>
      <c r="AQ315"/>
      <c r="AR315"/>
      <c r="AS315"/>
      <c r="AT315"/>
      <c r="AU315"/>
      <c r="AV315"/>
      <c r="AW315"/>
      <c r="AX315"/>
      <c r="AY315"/>
    </row>
    <row r="316" spans="7:51" s="22" customFormat="1" x14ac:dyDescent="0.25">
      <c r="G316"/>
      <c r="H316"/>
      <c r="I316" s="2"/>
      <c r="J316"/>
      <c r="K316"/>
      <c r="L316"/>
      <c r="M316"/>
      <c r="N316"/>
      <c r="O316" s="24"/>
      <c r="P316" s="24"/>
      <c r="Q316" s="24"/>
      <c r="R316"/>
      <c r="S316"/>
      <c r="T316"/>
      <c r="U316"/>
      <c r="V316"/>
      <c r="W316"/>
      <c r="X316"/>
      <c r="Y316"/>
      <c r="Z316"/>
      <c r="AA316"/>
      <c r="AB316"/>
      <c r="AC316"/>
      <c r="AD316"/>
      <c r="AE316"/>
      <c r="AF316" s="2"/>
      <c r="AG316"/>
      <c r="AH316"/>
      <c r="AI316"/>
      <c r="AJ316"/>
      <c r="AK316"/>
      <c r="AL316"/>
      <c r="AM316"/>
      <c r="AN316"/>
      <c r="AO316"/>
      <c r="AP316"/>
      <c r="AQ316"/>
      <c r="AR316"/>
      <c r="AS316"/>
      <c r="AT316"/>
      <c r="AU316"/>
      <c r="AV316"/>
      <c r="AW316"/>
      <c r="AX316"/>
      <c r="AY316"/>
    </row>
    <row r="317" spans="7:51" s="22" customFormat="1" x14ac:dyDescent="0.25">
      <c r="G317"/>
      <c r="H317"/>
      <c r="I317" s="2"/>
      <c r="J317"/>
      <c r="K317"/>
      <c r="L317"/>
      <c r="M317"/>
      <c r="N317"/>
      <c r="O317" s="24"/>
      <c r="P317" s="24"/>
      <c r="Q317" s="24"/>
      <c r="R317"/>
      <c r="S317"/>
      <c r="T317"/>
      <c r="U317"/>
      <c r="V317"/>
      <c r="W317"/>
      <c r="X317"/>
      <c r="Y317"/>
      <c r="Z317"/>
      <c r="AA317"/>
      <c r="AB317"/>
      <c r="AC317"/>
      <c r="AD317"/>
      <c r="AE317"/>
      <c r="AF317" s="2"/>
      <c r="AG317"/>
      <c r="AH317"/>
      <c r="AI317"/>
      <c r="AJ317"/>
      <c r="AK317"/>
      <c r="AL317"/>
      <c r="AM317"/>
      <c r="AN317"/>
      <c r="AO317"/>
      <c r="AP317"/>
      <c r="AQ317"/>
      <c r="AR317"/>
      <c r="AS317"/>
      <c r="AT317"/>
      <c r="AU317"/>
      <c r="AV317"/>
      <c r="AW317"/>
      <c r="AX317"/>
      <c r="AY317"/>
    </row>
    <row r="318" spans="7:51" s="22" customFormat="1" x14ac:dyDescent="0.25">
      <c r="G318"/>
      <c r="H318"/>
      <c r="I318" s="2"/>
      <c r="J318"/>
      <c r="K318"/>
      <c r="L318"/>
      <c r="M318"/>
      <c r="N318"/>
      <c r="O318" s="24"/>
      <c r="P318" s="24"/>
      <c r="Q318" s="24"/>
      <c r="R318"/>
      <c r="S318"/>
      <c r="T318"/>
      <c r="U318"/>
      <c r="V318"/>
      <c r="W318"/>
      <c r="X318"/>
      <c r="Y318"/>
      <c r="Z318"/>
      <c r="AA318"/>
      <c r="AB318"/>
      <c r="AC318"/>
      <c r="AD318"/>
      <c r="AE318"/>
      <c r="AF318" s="2"/>
      <c r="AG318"/>
      <c r="AH318"/>
      <c r="AI318"/>
      <c r="AJ318"/>
      <c r="AK318"/>
      <c r="AL318"/>
      <c r="AM318"/>
      <c r="AN318"/>
      <c r="AO318"/>
      <c r="AP318"/>
      <c r="AQ318"/>
      <c r="AR318"/>
      <c r="AS318"/>
      <c r="AT318"/>
      <c r="AU318"/>
      <c r="AV318"/>
      <c r="AW318"/>
      <c r="AX318"/>
      <c r="AY318"/>
    </row>
    <row r="319" spans="7:51" s="22" customFormat="1" x14ac:dyDescent="0.25">
      <c r="G319"/>
      <c r="H319"/>
      <c r="I319" s="2"/>
      <c r="J319"/>
      <c r="K319"/>
      <c r="L319"/>
      <c r="M319"/>
      <c r="N319"/>
      <c r="O319" s="24"/>
      <c r="P319" s="24"/>
      <c r="Q319" s="24"/>
      <c r="R319"/>
      <c r="S319"/>
      <c r="T319"/>
      <c r="U319"/>
      <c r="V319"/>
      <c r="W319"/>
      <c r="X319"/>
      <c r="Y319"/>
      <c r="Z319"/>
      <c r="AA319"/>
      <c r="AB319"/>
      <c r="AC319"/>
      <c r="AD319"/>
      <c r="AE319"/>
      <c r="AF319" s="2"/>
      <c r="AG319"/>
      <c r="AH319"/>
      <c r="AI319"/>
      <c r="AJ319"/>
      <c r="AK319"/>
      <c r="AL319"/>
      <c r="AM319"/>
      <c r="AN319"/>
      <c r="AO319"/>
      <c r="AP319"/>
      <c r="AQ319"/>
      <c r="AR319"/>
      <c r="AS319"/>
      <c r="AT319"/>
      <c r="AU319"/>
      <c r="AV319"/>
      <c r="AW319"/>
      <c r="AX319"/>
      <c r="AY319"/>
    </row>
    <row r="320" spans="7:51" s="22" customFormat="1" x14ac:dyDescent="0.25">
      <c r="G320"/>
      <c r="H320"/>
      <c r="I320" s="2"/>
      <c r="J320"/>
      <c r="K320"/>
      <c r="L320"/>
      <c r="M320"/>
      <c r="N320"/>
      <c r="O320" s="24"/>
      <c r="P320" s="24"/>
      <c r="Q320" s="24"/>
      <c r="R320"/>
      <c r="S320"/>
      <c r="T320"/>
      <c r="U320"/>
      <c r="V320"/>
      <c r="W320"/>
      <c r="X320"/>
      <c r="Y320"/>
      <c r="Z320"/>
      <c r="AA320"/>
      <c r="AB320"/>
      <c r="AC320"/>
      <c r="AD320"/>
      <c r="AE320"/>
      <c r="AF320" s="2"/>
      <c r="AG320"/>
      <c r="AH320"/>
      <c r="AI320"/>
      <c r="AJ320"/>
      <c r="AK320"/>
      <c r="AL320"/>
      <c r="AM320"/>
      <c r="AN320"/>
      <c r="AO320"/>
      <c r="AP320"/>
      <c r="AQ320"/>
      <c r="AR320"/>
      <c r="AS320"/>
      <c r="AT320"/>
      <c r="AU320"/>
      <c r="AV320"/>
      <c r="AW320"/>
      <c r="AX320"/>
      <c r="AY320"/>
    </row>
    <row r="321" spans="7:51" s="22" customFormat="1" x14ac:dyDescent="0.25">
      <c r="G321"/>
      <c r="H321"/>
      <c r="I321" s="2"/>
      <c r="J321"/>
      <c r="K321"/>
      <c r="L321"/>
      <c r="M321"/>
      <c r="N321"/>
      <c r="O321" s="24"/>
      <c r="P321" s="24"/>
      <c r="Q321" s="24"/>
      <c r="R321"/>
      <c r="S321"/>
      <c r="T321"/>
      <c r="U321"/>
      <c r="V321"/>
      <c r="W321"/>
      <c r="X321"/>
      <c r="Y321"/>
      <c r="Z321"/>
      <c r="AA321"/>
      <c r="AB321"/>
      <c r="AC321"/>
      <c r="AD321"/>
      <c r="AE321"/>
      <c r="AF321" s="2"/>
      <c r="AG321"/>
      <c r="AH321"/>
      <c r="AI321"/>
      <c r="AJ321"/>
      <c r="AK321"/>
      <c r="AL321"/>
      <c r="AM321"/>
      <c r="AN321"/>
      <c r="AO321"/>
      <c r="AP321"/>
      <c r="AQ321"/>
      <c r="AR321"/>
      <c r="AS321"/>
      <c r="AT321"/>
      <c r="AU321"/>
      <c r="AV321"/>
      <c r="AW321"/>
      <c r="AX321"/>
      <c r="AY321"/>
    </row>
    <row r="322" spans="7:51" s="22" customFormat="1" x14ac:dyDescent="0.25">
      <c r="G322"/>
      <c r="H322"/>
      <c r="I322" s="2"/>
      <c r="J322"/>
      <c r="K322"/>
      <c r="L322"/>
      <c r="M322"/>
      <c r="N322"/>
      <c r="O322" s="24"/>
      <c r="P322" s="24"/>
      <c r="Q322" s="24"/>
      <c r="R322"/>
      <c r="S322"/>
      <c r="T322"/>
      <c r="U322"/>
      <c r="V322"/>
      <c r="W322"/>
      <c r="X322"/>
      <c r="Y322"/>
      <c r="Z322"/>
      <c r="AA322"/>
      <c r="AB322"/>
      <c r="AC322"/>
      <c r="AD322"/>
      <c r="AE322"/>
      <c r="AF322" s="2"/>
      <c r="AG322"/>
      <c r="AH322"/>
      <c r="AI322"/>
      <c r="AJ322"/>
      <c r="AK322"/>
      <c r="AL322"/>
      <c r="AM322"/>
      <c r="AN322"/>
      <c r="AO322"/>
      <c r="AP322"/>
      <c r="AQ322"/>
      <c r="AR322"/>
      <c r="AS322"/>
      <c r="AT322"/>
      <c r="AU322"/>
      <c r="AV322"/>
      <c r="AW322"/>
      <c r="AX322"/>
      <c r="AY322"/>
    </row>
    <row r="323" spans="7:51" s="22" customFormat="1" x14ac:dyDescent="0.25">
      <c r="G323"/>
      <c r="H323"/>
      <c r="I323" s="2"/>
      <c r="J323"/>
      <c r="K323"/>
      <c r="L323"/>
      <c r="M323"/>
      <c r="N323"/>
      <c r="O323" s="24"/>
      <c r="P323" s="24"/>
      <c r="Q323" s="24"/>
      <c r="R323"/>
      <c r="S323"/>
      <c r="T323"/>
      <c r="U323"/>
      <c r="V323"/>
      <c r="W323"/>
      <c r="X323"/>
      <c r="Y323"/>
      <c r="Z323"/>
      <c r="AA323"/>
      <c r="AB323"/>
      <c r="AC323"/>
      <c r="AD323"/>
      <c r="AE323"/>
      <c r="AF323" s="2"/>
      <c r="AG323"/>
      <c r="AH323"/>
      <c r="AI323"/>
      <c r="AJ323"/>
      <c r="AK323"/>
      <c r="AL323"/>
      <c r="AM323"/>
      <c r="AN323"/>
      <c r="AO323"/>
      <c r="AP323"/>
      <c r="AQ323"/>
      <c r="AR323"/>
      <c r="AS323"/>
      <c r="AT323"/>
      <c r="AU323"/>
      <c r="AV323"/>
      <c r="AW323"/>
      <c r="AX323"/>
      <c r="AY323"/>
    </row>
    <row r="324" spans="7:51" s="22" customFormat="1" x14ac:dyDescent="0.25">
      <c r="G324"/>
      <c r="H324"/>
      <c r="I324" s="2"/>
      <c r="J324"/>
      <c r="K324"/>
      <c r="L324"/>
      <c r="M324"/>
      <c r="N324"/>
      <c r="O324" s="24"/>
      <c r="P324" s="24"/>
      <c r="Q324" s="24"/>
      <c r="R324"/>
      <c r="S324"/>
      <c r="T324"/>
      <c r="U324"/>
      <c r="V324"/>
      <c r="W324"/>
      <c r="X324"/>
      <c r="Y324"/>
      <c r="Z324"/>
      <c r="AA324"/>
      <c r="AB324"/>
      <c r="AC324"/>
      <c r="AD324"/>
      <c r="AE324"/>
      <c r="AF324" s="2"/>
      <c r="AG324"/>
      <c r="AH324"/>
      <c r="AI324"/>
      <c r="AJ324"/>
      <c r="AK324"/>
      <c r="AL324"/>
      <c r="AM324"/>
      <c r="AN324"/>
      <c r="AO324"/>
      <c r="AP324"/>
      <c r="AQ324"/>
      <c r="AR324"/>
      <c r="AS324"/>
      <c r="AT324"/>
      <c r="AU324"/>
      <c r="AV324"/>
      <c r="AW324"/>
      <c r="AX324"/>
      <c r="AY324"/>
    </row>
    <row r="325" spans="7:51" s="22" customFormat="1" x14ac:dyDescent="0.25">
      <c r="G325"/>
      <c r="H325"/>
      <c r="I325" s="2"/>
      <c r="J325"/>
      <c r="K325"/>
      <c r="L325"/>
      <c r="M325"/>
      <c r="N325"/>
      <c r="O325" s="24"/>
      <c r="P325" s="24"/>
      <c r="Q325" s="24"/>
      <c r="R325"/>
      <c r="S325"/>
      <c r="T325"/>
      <c r="U325"/>
      <c r="V325"/>
      <c r="W325"/>
      <c r="X325"/>
      <c r="Y325"/>
      <c r="Z325"/>
      <c r="AA325"/>
      <c r="AB325"/>
      <c r="AC325"/>
      <c r="AD325"/>
      <c r="AE325"/>
      <c r="AF325" s="2"/>
      <c r="AG325"/>
      <c r="AH325"/>
      <c r="AI325"/>
      <c r="AJ325"/>
      <c r="AK325"/>
      <c r="AL325"/>
      <c r="AM325"/>
      <c r="AN325"/>
      <c r="AO325"/>
      <c r="AP325"/>
      <c r="AQ325"/>
      <c r="AR325"/>
      <c r="AS325"/>
      <c r="AT325"/>
      <c r="AU325"/>
      <c r="AV325"/>
      <c r="AW325"/>
      <c r="AX325"/>
      <c r="AY325"/>
    </row>
    <row r="326" spans="7:51" s="22" customFormat="1" x14ac:dyDescent="0.25">
      <c r="G326"/>
      <c r="H326"/>
      <c r="I326" s="2"/>
      <c r="J326"/>
      <c r="K326"/>
      <c r="L326"/>
      <c r="M326"/>
      <c r="N326"/>
      <c r="O326" s="24"/>
      <c r="P326" s="24"/>
      <c r="Q326" s="24"/>
      <c r="R326"/>
      <c r="S326"/>
      <c r="T326"/>
      <c r="U326"/>
      <c r="V326"/>
      <c r="W326"/>
      <c r="X326"/>
      <c r="Y326"/>
      <c r="Z326"/>
      <c r="AA326"/>
      <c r="AB326"/>
      <c r="AC326"/>
      <c r="AD326"/>
      <c r="AE326"/>
      <c r="AF326" s="2"/>
      <c r="AG326"/>
      <c r="AH326"/>
      <c r="AI326"/>
      <c r="AJ326"/>
      <c r="AK326"/>
      <c r="AL326"/>
      <c r="AM326"/>
      <c r="AN326"/>
      <c r="AO326"/>
      <c r="AP326"/>
      <c r="AQ326"/>
      <c r="AR326"/>
      <c r="AS326"/>
      <c r="AT326"/>
      <c r="AU326"/>
      <c r="AV326"/>
      <c r="AW326"/>
      <c r="AX326"/>
      <c r="AY326"/>
    </row>
    <row r="327" spans="7:51" s="22" customFormat="1" x14ac:dyDescent="0.25">
      <c r="G327"/>
      <c r="H327"/>
      <c r="I327" s="2"/>
      <c r="J327"/>
      <c r="K327"/>
      <c r="L327"/>
      <c r="M327"/>
      <c r="N327"/>
      <c r="O327" s="24"/>
      <c r="P327" s="24"/>
      <c r="Q327" s="24"/>
      <c r="R327"/>
      <c r="S327"/>
      <c r="T327"/>
      <c r="U327"/>
      <c r="V327"/>
      <c r="W327"/>
      <c r="X327"/>
      <c r="Y327"/>
      <c r="Z327"/>
      <c r="AA327"/>
      <c r="AB327"/>
      <c r="AC327"/>
      <c r="AD327"/>
      <c r="AE327"/>
      <c r="AF327" s="2"/>
      <c r="AG327"/>
      <c r="AH327"/>
      <c r="AI327"/>
      <c r="AJ327"/>
      <c r="AK327"/>
      <c r="AL327"/>
      <c r="AM327"/>
      <c r="AN327"/>
      <c r="AO327"/>
      <c r="AP327"/>
      <c r="AQ327"/>
      <c r="AR327"/>
      <c r="AS327"/>
      <c r="AT327"/>
      <c r="AU327"/>
      <c r="AV327"/>
      <c r="AW327"/>
      <c r="AX327"/>
      <c r="AY327"/>
    </row>
    <row r="328" spans="7:51" s="22" customFormat="1" x14ac:dyDescent="0.25">
      <c r="G328"/>
      <c r="H328"/>
      <c r="I328" s="2"/>
      <c r="J328"/>
      <c r="K328"/>
      <c r="L328"/>
      <c r="M328"/>
      <c r="N328"/>
      <c r="O328" s="24"/>
      <c r="P328" s="24"/>
      <c r="Q328" s="24"/>
      <c r="R328"/>
      <c r="S328"/>
      <c r="T328"/>
      <c r="U328"/>
      <c r="V328"/>
      <c r="W328"/>
      <c r="X328"/>
      <c r="Y328"/>
      <c r="Z328"/>
      <c r="AA328"/>
      <c r="AB328"/>
      <c r="AC328"/>
      <c r="AD328"/>
      <c r="AE328"/>
      <c r="AF328" s="2"/>
      <c r="AG328"/>
      <c r="AH328"/>
      <c r="AI328"/>
      <c r="AJ328"/>
      <c r="AK328"/>
      <c r="AL328"/>
      <c r="AM328"/>
      <c r="AN328"/>
      <c r="AO328"/>
      <c r="AP328"/>
      <c r="AQ328"/>
      <c r="AR328"/>
      <c r="AS328"/>
      <c r="AT328"/>
      <c r="AU328"/>
      <c r="AV328"/>
      <c r="AW328"/>
      <c r="AX328"/>
      <c r="AY328"/>
    </row>
    <row r="329" spans="7:51" s="22" customFormat="1" x14ac:dyDescent="0.25">
      <c r="G329"/>
      <c r="H329"/>
      <c r="I329" s="2"/>
      <c r="J329"/>
      <c r="K329"/>
      <c r="L329"/>
      <c r="M329"/>
      <c r="N329"/>
      <c r="O329" s="24"/>
      <c r="P329" s="24"/>
      <c r="Q329" s="24"/>
      <c r="R329"/>
      <c r="S329"/>
      <c r="T329"/>
      <c r="U329"/>
      <c r="V329"/>
      <c r="W329"/>
      <c r="X329"/>
      <c r="Y329"/>
      <c r="Z329"/>
      <c r="AA329"/>
      <c r="AB329"/>
      <c r="AC329"/>
      <c r="AD329"/>
      <c r="AE329"/>
      <c r="AF329" s="2"/>
      <c r="AG329"/>
      <c r="AH329"/>
      <c r="AI329"/>
      <c r="AJ329"/>
      <c r="AK329"/>
      <c r="AL329"/>
      <c r="AM329"/>
      <c r="AN329"/>
      <c r="AO329"/>
      <c r="AP329"/>
      <c r="AQ329"/>
      <c r="AR329"/>
      <c r="AS329"/>
      <c r="AT329"/>
      <c r="AU329"/>
      <c r="AV329"/>
      <c r="AW329"/>
      <c r="AX329"/>
      <c r="AY329"/>
    </row>
    <row r="330" spans="7:51" s="22" customFormat="1" x14ac:dyDescent="0.25">
      <c r="G330"/>
      <c r="H330"/>
      <c r="I330" s="2"/>
      <c r="J330"/>
      <c r="K330"/>
      <c r="L330"/>
      <c r="M330"/>
      <c r="N330"/>
      <c r="O330" s="24"/>
      <c r="P330" s="24"/>
      <c r="Q330" s="24"/>
      <c r="R330"/>
      <c r="S330"/>
      <c r="T330"/>
      <c r="U330"/>
      <c r="V330"/>
      <c r="W330"/>
      <c r="X330"/>
      <c r="Y330"/>
      <c r="Z330"/>
      <c r="AA330"/>
      <c r="AB330"/>
      <c r="AC330"/>
      <c r="AD330"/>
      <c r="AE330"/>
      <c r="AF330" s="2"/>
      <c r="AG330"/>
      <c r="AH330"/>
      <c r="AI330"/>
      <c r="AJ330"/>
      <c r="AK330"/>
      <c r="AL330"/>
      <c r="AM330"/>
      <c r="AN330"/>
      <c r="AO330"/>
      <c r="AP330"/>
      <c r="AQ330"/>
      <c r="AR330"/>
      <c r="AS330"/>
      <c r="AT330"/>
      <c r="AU330"/>
      <c r="AV330"/>
      <c r="AW330"/>
      <c r="AX330"/>
      <c r="AY330"/>
    </row>
    <row r="331" spans="7:51" s="22" customFormat="1" x14ac:dyDescent="0.25">
      <c r="G331"/>
      <c r="H331"/>
      <c r="I331" s="2"/>
      <c r="J331"/>
      <c r="K331"/>
      <c r="L331"/>
      <c r="M331"/>
      <c r="N331"/>
      <c r="O331" s="24"/>
      <c r="P331" s="24"/>
      <c r="Q331" s="24"/>
      <c r="R331"/>
      <c r="S331"/>
      <c r="T331"/>
      <c r="U331"/>
      <c r="V331"/>
      <c r="W331"/>
      <c r="X331"/>
      <c r="Y331"/>
      <c r="Z331"/>
      <c r="AA331"/>
      <c r="AB331"/>
      <c r="AC331"/>
      <c r="AD331"/>
      <c r="AE331"/>
      <c r="AF331" s="2"/>
      <c r="AG331"/>
      <c r="AH331"/>
      <c r="AI331"/>
      <c r="AJ331"/>
      <c r="AK331"/>
      <c r="AL331"/>
      <c r="AM331"/>
      <c r="AN331"/>
      <c r="AO331"/>
      <c r="AP331"/>
      <c r="AQ331"/>
      <c r="AR331"/>
      <c r="AS331"/>
      <c r="AT331"/>
      <c r="AU331"/>
      <c r="AV331"/>
      <c r="AW331"/>
      <c r="AX331"/>
      <c r="AY331"/>
    </row>
    <row r="332" spans="7:51" s="22" customFormat="1" x14ac:dyDescent="0.25">
      <c r="G332"/>
      <c r="H332"/>
      <c r="I332" s="2"/>
      <c r="J332"/>
      <c r="K332"/>
      <c r="L332"/>
      <c r="M332"/>
      <c r="N332"/>
      <c r="O332" s="24"/>
      <c r="P332" s="24"/>
      <c r="Q332" s="24"/>
      <c r="R332"/>
      <c r="S332"/>
      <c r="T332"/>
      <c r="U332"/>
      <c r="V332"/>
      <c r="W332"/>
      <c r="X332"/>
      <c r="Y332"/>
      <c r="Z332"/>
      <c r="AA332"/>
      <c r="AB332"/>
      <c r="AC332"/>
      <c r="AD332"/>
      <c r="AE332"/>
      <c r="AF332" s="2"/>
      <c r="AG332"/>
      <c r="AH332"/>
      <c r="AI332"/>
      <c r="AJ332"/>
      <c r="AK332"/>
      <c r="AL332"/>
      <c r="AM332"/>
      <c r="AN332"/>
      <c r="AO332"/>
      <c r="AP332"/>
      <c r="AQ332"/>
      <c r="AR332"/>
      <c r="AS332"/>
      <c r="AT332"/>
      <c r="AU332"/>
      <c r="AV332"/>
      <c r="AW332"/>
      <c r="AX332"/>
      <c r="AY332"/>
    </row>
    <row r="333" spans="7:51" s="22" customFormat="1" x14ac:dyDescent="0.25">
      <c r="G333"/>
      <c r="H333"/>
      <c r="I333" s="2"/>
      <c r="J333"/>
      <c r="K333"/>
      <c r="L333"/>
      <c r="M333"/>
      <c r="N333"/>
      <c r="O333" s="24"/>
      <c r="P333" s="24"/>
      <c r="Q333" s="24"/>
      <c r="R333"/>
      <c r="S333"/>
      <c r="T333"/>
      <c r="U333"/>
      <c r="V333"/>
      <c r="W333"/>
      <c r="X333"/>
      <c r="Y333"/>
      <c r="Z333"/>
      <c r="AA333"/>
      <c r="AB333"/>
      <c r="AC333"/>
      <c r="AD333"/>
      <c r="AE333"/>
      <c r="AF333" s="2"/>
      <c r="AG333"/>
      <c r="AH333"/>
      <c r="AI333"/>
      <c r="AJ333"/>
      <c r="AK333"/>
      <c r="AL333"/>
      <c r="AM333"/>
      <c r="AN333"/>
      <c r="AO333"/>
      <c r="AP333"/>
      <c r="AQ333"/>
      <c r="AR333"/>
      <c r="AS333"/>
      <c r="AT333"/>
      <c r="AU333"/>
      <c r="AV333"/>
      <c r="AW333"/>
      <c r="AX333"/>
      <c r="AY333"/>
    </row>
    <row r="334" spans="7:51" s="22" customFormat="1" x14ac:dyDescent="0.25">
      <c r="G334"/>
      <c r="H334"/>
      <c r="I334" s="2"/>
      <c r="J334"/>
      <c r="K334"/>
      <c r="L334"/>
      <c r="M334"/>
      <c r="N334"/>
      <c r="O334" s="24"/>
      <c r="P334" s="24"/>
      <c r="Q334" s="24"/>
      <c r="R334"/>
      <c r="S334"/>
      <c r="T334"/>
      <c r="U334"/>
      <c r="V334"/>
      <c r="W334"/>
      <c r="X334"/>
      <c r="Y334"/>
      <c r="Z334"/>
      <c r="AA334"/>
      <c r="AB334"/>
      <c r="AC334"/>
      <c r="AD334"/>
      <c r="AE334"/>
      <c r="AF334" s="2"/>
      <c r="AG334"/>
      <c r="AH334"/>
      <c r="AI334"/>
      <c r="AJ334"/>
      <c r="AK334"/>
      <c r="AL334"/>
      <c r="AM334"/>
      <c r="AN334"/>
      <c r="AO334"/>
      <c r="AP334"/>
      <c r="AQ334"/>
      <c r="AR334"/>
      <c r="AS334"/>
      <c r="AT334"/>
      <c r="AU334"/>
      <c r="AV334"/>
      <c r="AW334"/>
      <c r="AX334"/>
      <c r="AY334"/>
    </row>
    <row r="335" spans="7:51" s="22" customFormat="1" x14ac:dyDescent="0.25">
      <c r="G335"/>
      <c r="H335"/>
      <c r="I335" s="2"/>
      <c r="J335"/>
      <c r="K335"/>
      <c r="L335"/>
      <c r="M335"/>
      <c r="N335"/>
      <c r="O335" s="24"/>
      <c r="P335" s="24"/>
      <c r="Q335" s="24"/>
      <c r="R335"/>
      <c r="S335"/>
      <c r="T335"/>
      <c r="U335"/>
      <c r="V335"/>
      <c r="W335"/>
      <c r="X335"/>
      <c r="Y335"/>
      <c r="Z335"/>
      <c r="AA335"/>
      <c r="AB335"/>
      <c r="AC335"/>
      <c r="AD335"/>
      <c r="AE335"/>
      <c r="AF335" s="2"/>
      <c r="AG335"/>
      <c r="AH335"/>
      <c r="AI335"/>
      <c r="AJ335"/>
      <c r="AK335"/>
      <c r="AL335"/>
      <c r="AM335"/>
      <c r="AN335"/>
      <c r="AO335"/>
      <c r="AP335"/>
      <c r="AQ335"/>
      <c r="AR335"/>
      <c r="AS335"/>
      <c r="AT335"/>
      <c r="AU335"/>
      <c r="AV335"/>
      <c r="AW335"/>
      <c r="AX335"/>
      <c r="AY335"/>
    </row>
    <row r="336" spans="7:51" s="22" customFormat="1" x14ac:dyDescent="0.25">
      <c r="G336"/>
      <c r="H336"/>
      <c r="I336" s="2"/>
      <c r="J336"/>
      <c r="K336"/>
      <c r="L336"/>
      <c r="M336"/>
      <c r="N336"/>
      <c r="O336" s="24"/>
      <c r="P336" s="24"/>
      <c r="Q336" s="24"/>
      <c r="R336"/>
      <c r="S336"/>
      <c r="T336"/>
      <c r="U336"/>
      <c r="V336"/>
      <c r="W336"/>
      <c r="X336"/>
      <c r="Y336"/>
      <c r="Z336"/>
      <c r="AA336"/>
      <c r="AB336"/>
      <c r="AC336"/>
      <c r="AD336"/>
      <c r="AE336"/>
      <c r="AF336" s="2"/>
      <c r="AG336"/>
      <c r="AH336"/>
      <c r="AI336"/>
      <c r="AJ336"/>
      <c r="AK336"/>
      <c r="AL336"/>
      <c r="AM336"/>
      <c r="AN336"/>
      <c r="AO336"/>
      <c r="AP336"/>
      <c r="AQ336"/>
      <c r="AR336"/>
      <c r="AS336"/>
      <c r="AT336"/>
      <c r="AU336"/>
      <c r="AV336"/>
      <c r="AW336"/>
      <c r="AX336"/>
      <c r="AY336"/>
    </row>
    <row r="337" spans="7:51" s="22" customFormat="1" x14ac:dyDescent="0.25">
      <c r="G337"/>
      <c r="H337"/>
      <c r="I337" s="2"/>
      <c r="J337"/>
      <c r="K337"/>
      <c r="L337"/>
      <c r="M337"/>
      <c r="N337"/>
      <c r="O337" s="24"/>
      <c r="P337" s="24"/>
      <c r="Q337" s="24"/>
      <c r="R337"/>
      <c r="S337"/>
      <c r="T337"/>
      <c r="U337"/>
      <c r="V337"/>
      <c r="W337"/>
      <c r="X337"/>
      <c r="Y337"/>
      <c r="Z337"/>
      <c r="AA337"/>
      <c r="AB337"/>
      <c r="AC337"/>
      <c r="AD337"/>
      <c r="AE337"/>
      <c r="AF337" s="2"/>
      <c r="AG337"/>
      <c r="AH337"/>
      <c r="AI337"/>
      <c r="AJ337"/>
      <c r="AK337"/>
      <c r="AL337"/>
      <c r="AM337"/>
      <c r="AN337"/>
      <c r="AO337"/>
      <c r="AP337"/>
      <c r="AQ337"/>
      <c r="AR337"/>
      <c r="AS337"/>
      <c r="AT337"/>
      <c r="AU337"/>
      <c r="AV337"/>
      <c r="AW337"/>
      <c r="AX337"/>
      <c r="AY337"/>
    </row>
    <row r="338" spans="7:51" s="22" customFormat="1" x14ac:dyDescent="0.25">
      <c r="G338"/>
      <c r="H338"/>
      <c r="I338" s="2"/>
      <c r="J338"/>
      <c r="K338"/>
      <c r="L338"/>
      <c r="M338"/>
      <c r="N338"/>
      <c r="O338" s="24"/>
      <c r="P338" s="24"/>
      <c r="Q338" s="24"/>
      <c r="R338"/>
      <c r="S338"/>
      <c r="T338"/>
      <c r="U338"/>
      <c r="V338"/>
      <c r="W338"/>
      <c r="X338"/>
      <c r="Y338"/>
      <c r="Z338"/>
      <c r="AA338"/>
      <c r="AB338"/>
      <c r="AC338"/>
      <c r="AD338"/>
      <c r="AE338"/>
      <c r="AF338" s="2"/>
      <c r="AG338"/>
      <c r="AH338"/>
      <c r="AI338"/>
      <c r="AJ338"/>
      <c r="AK338"/>
      <c r="AL338"/>
      <c r="AM338"/>
      <c r="AN338"/>
      <c r="AO338"/>
      <c r="AP338"/>
      <c r="AQ338"/>
      <c r="AR338"/>
      <c r="AS338"/>
      <c r="AT338"/>
      <c r="AU338"/>
      <c r="AV338"/>
      <c r="AW338"/>
      <c r="AX338"/>
      <c r="AY338"/>
    </row>
    <row r="339" spans="7:51" s="22" customFormat="1" x14ac:dyDescent="0.25">
      <c r="G339"/>
      <c r="H339"/>
      <c r="I339" s="2"/>
      <c r="J339"/>
      <c r="K339"/>
      <c r="L339"/>
      <c r="M339"/>
      <c r="N339"/>
      <c r="O339" s="24"/>
      <c r="P339" s="24"/>
      <c r="Q339" s="24"/>
      <c r="R339"/>
      <c r="S339"/>
      <c r="T339"/>
      <c r="U339"/>
      <c r="V339"/>
      <c r="W339"/>
      <c r="X339"/>
      <c r="Y339"/>
      <c r="Z339"/>
      <c r="AA339"/>
      <c r="AB339"/>
      <c r="AC339"/>
      <c r="AD339"/>
      <c r="AE339"/>
      <c r="AF339" s="2"/>
      <c r="AG339"/>
      <c r="AH339"/>
      <c r="AI339"/>
      <c r="AJ339"/>
      <c r="AK339"/>
      <c r="AL339"/>
      <c r="AM339"/>
      <c r="AN339"/>
      <c r="AO339"/>
      <c r="AP339"/>
      <c r="AQ339"/>
      <c r="AR339"/>
      <c r="AS339"/>
      <c r="AT339"/>
      <c r="AU339"/>
      <c r="AV339"/>
      <c r="AW339"/>
      <c r="AX339"/>
      <c r="AY339"/>
    </row>
    <row r="340" spans="7:51" s="22" customFormat="1" x14ac:dyDescent="0.25">
      <c r="G340"/>
      <c r="H340"/>
      <c r="I340" s="2"/>
      <c r="J340"/>
      <c r="K340"/>
      <c r="L340"/>
      <c r="M340"/>
      <c r="N340"/>
      <c r="O340" s="24"/>
      <c r="P340" s="24"/>
      <c r="Q340" s="24"/>
      <c r="R340"/>
      <c r="S340"/>
      <c r="T340"/>
      <c r="U340"/>
      <c r="V340"/>
      <c r="W340"/>
      <c r="X340"/>
      <c r="Y340"/>
      <c r="Z340"/>
      <c r="AA340"/>
      <c r="AB340"/>
      <c r="AC340"/>
      <c r="AD340"/>
      <c r="AE340"/>
      <c r="AF340" s="2"/>
      <c r="AG340"/>
      <c r="AH340"/>
      <c r="AI340"/>
      <c r="AJ340"/>
      <c r="AK340"/>
      <c r="AL340"/>
      <c r="AM340"/>
      <c r="AN340"/>
      <c r="AO340"/>
      <c r="AP340"/>
      <c r="AQ340"/>
      <c r="AR340"/>
      <c r="AS340"/>
      <c r="AT340"/>
      <c r="AU340"/>
      <c r="AV340"/>
      <c r="AW340"/>
      <c r="AX340"/>
      <c r="AY340"/>
    </row>
    <row r="341" spans="7:51" s="22" customFormat="1" x14ac:dyDescent="0.25">
      <c r="G341"/>
      <c r="H341"/>
      <c r="I341" s="2"/>
      <c r="J341"/>
      <c r="K341"/>
      <c r="L341"/>
      <c r="M341"/>
      <c r="N341"/>
      <c r="O341" s="24"/>
      <c r="P341" s="24"/>
      <c r="Q341" s="24"/>
      <c r="R341"/>
      <c r="S341"/>
      <c r="T341"/>
      <c r="U341"/>
      <c r="V341"/>
      <c r="W341"/>
      <c r="X341"/>
      <c r="Y341"/>
      <c r="Z341"/>
      <c r="AA341"/>
      <c r="AB341"/>
      <c r="AC341"/>
      <c r="AD341"/>
      <c r="AE341"/>
      <c r="AF341" s="2"/>
      <c r="AG341"/>
      <c r="AH341"/>
      <c r="AI341"/>
      <c r="AJ341"/>
      <c r="AK341"/>
      <c r="AL341"/>
      <c r="AM341"/>
      <c r="AN341"/>
      <c r="AO341"/>
      <c r="AP341"/>
      <c r="AQ341"/>
      <c r="AR341"/>
      <c r="AS341"/>
      <c r="AT341"/>
      <c r="AU341"/>
      <c r="AV341"/>
      <c r="AW341"/>
      <c r="AX341"/>
      <c r="AY341"/>
    </row>
    <row r="342" spans="7:51" s="22" customFormat="1" x14ac:dyDescent="0.25">
      <c r="G342"/>
      <c r="H342"/>
      <c r="I342" s="2"/>
      <c r="J342"/>
      <c r="K342"/>
      <c r="L342"/>
      <c r="M342"/>
      <c r="N342"/>
      <c r="O342" s="24"/>
      <c r="P342" s="24"/>
      <c r="Q342" s="24"/>
      <c r="R342"/>
      <c r="S342"/>
      <c r="T342"/>
      <c r="U342"/>
      <c r="V342"/>
      <c r="W342"/>
      <c r="X342"/>
      <c r="Y342"/>
      <c r="Z342"/>
      <c r="AA342"/>
      <c r="AB342"/>
      <c r="AC342"/>
      <c r="AD342"/>
      <c r="AE342"/>
      <c r="AF342" s="2"/>
      <c r="AG342"/>
      <c r="AH342"/>
      <c r="AI342"/>
      <c r="AJ342"/>
      <c r="AK342"/>
      <c r="AL342"/>
      <c r="AM342"/>
      <c r="AN342"/>
      <c r="AO342"/>
      <c r="AP342"/>
      <c r="AQ342"/>
      <c r="AR342"/>
      <c r="AS342"/>
      <c r="AT342"/>
      <c r="AU342"/>
      <c r="AV342"/>
      <c r="AW342"/>
      <c r="AX342"/>
      <c r="AY342"/>
    </row>
    <row r="343" spans="7:51" s="22" customFormat="1" x14ac:dyDescent="0.25">
      <c r="G343"/>
      <c r="H343"/>
      <c r="I343" s="2"/>
      <c r="J343"/>
      <c r="K343"/>
      <c r="L343"/>
      <c r="M343"/>
      <c r="N343"/>
      <c r="O343" s="24"/>
      <c r="P343" s="24"/>
      <c r="Q343" s="24"/>
      <c r="R343"/>
      <c r="S343"/>
      <c r="T343"/>
      <c r="U343"/>
      <c r="V343"/>
      <c r="W343"/>
      <c r="X343"/>
      <c r="Y343"/>
      <c r="Z343"/>
      <c r="AA343"/>
      <c r="AB343"/>
      <c r="AC343"/>
      <c r="AD343"/>
      <c r="AE343"/>
      <c r="AF343" s="2"/>
      <c r="AG343"/>
      <c r="AH343"/>
      <c r="AI343"/>
      <c r="AJ343"/>
      <c r="AK343"/>
      <c r="AL343"/>
      <c r="AM343"/>
      <c r="AN343"/>
      <c r="AO343"/>
      <c r="AP343"/>
      <c r="AQ343"/>
      <c r="AR343"/>
      <c r="AS343"/>
      <c r="AT343"/>
      <c r="AU343"/>
      <c r="AV343"/>
      <c r="AW343"/>
      <c r="AX343"/>
      <c r="AY343"/>
    </row>
    <row r="344" spans="7:51" s="22" customFormat="1" x14ac:dyDescent="0.25">
      <c r="G344"/>
      <c r="H344"/>
      <c r="I344" s="2"/>
      <c r="J344"/>
      <c r="K344"/>
      <c r="L344"/>
      <c r="M344"/>
      <c r="N344"/>
      <c r="O344" s="24"/>
      <c r="P344" s="24"/>
      <c r="Q344" s="24"/>
      <c r="R344"/>
      <c r="S344"/>
      <c r="T344"/>
      <c r="U344"/>
      <c r="V344"/>
      <c r="W344"/>
      <c r="X344"/>
      <c r="Y344"/>
      <c r="Z344"/>
      <c r="AA344"/>
      <c r="AB344"/>
      <c r="AC344"/>
      <c r="AD344"/>
      <c r="AE344"/>
      <c r="AF344" s="2"/>
      <c r="AG344"/>
      <c r="AH344"/>
      <c r="AI344"/>
      <c r="AJ344"/>
      <c r="AK344"/>
      <c r="AL344"/>
      <c r="AM344"/>
      <c r="AN344"/>
      <c r="AO344"/>
      <c r="AP344"/>
      <c r="AQ344"/>
      <c r="AR344"/>
      <c r="AS344"/>
      <c r="AT344"/>
      <c r="AU344"/>
      <c r="AV344"/>
      <c r="AW344"/>
      <c r="AX344"/>
      <c r="AY344"/>
    </row>
    <row r="345" spans="7:51" s="22" customFormat="1" x14ac:dyDescent="0.25">
      <c r="G345"/>
      <c r="H345"/>
      <c r="I345" s="2"/>
      <c r="J345"/>
      <c r="K345"/>
      <c r="L345"/>
      <c r="M345"/>
      <c r="N345"/>
      <c r="O345" s="24"/>
      <c r="P345" s="24"/>
      <c r="Q345" s="24"/>
      <c r="R345"/>
      <c r="S345"/>
      <c r="T345"/>
      <c r="U345"/>
      <c r="V345"/>
      <c r="W345"/>
      <c r="X345"/>
      <c r="Y345"/>
      <c r="Z345"/>
      <c r="AA345"/>
      <c r="AB345"/>
      <c r="AC345"/>
      <c r="AD345"/>
      <c r="AE345"/>
      <c r="AF345" s="2"/>
      <c r="AG345"/>
      <c r="AH345"/>
      <c r="AI345"/>
      <c r="AJ345"/>
      <c r="AK345"/>
      <c r="AL345"/>
      <c r="AM345"/>
      <c r="AN345"/>
      <c r="AO345"/>
      <c r="AP345"/>
      <c r="AQ345"/>
      <c r="AR345"/>
      <c r="AS345"/>
      <c r="AT345"/>
      <c r="AU345"/>
      <c r="AV345"/>
      <c r="AW345"/>
      <c r="AX345"/>
      <c r="AY345"/>
    </row>
    <row r="346" spans="7:51" s="22" customFormat="1" x14ac:dyDescent="0.25">
      <c r="G346"/>
      <c r="H346"/>
      <c r="I346" s="2"/>
      <c r="J346"/>
      <c r="K346"/>
      <c r="L346"/>
      <c r="M346"/>
      <c r="N346"/>
      <c r="O346" s="24"/>
      <c r="P346" s="24"/>
      <c r="Q346" s="24"/>
      <c r="R346"/>
      <c r="S346"/>
      <c r="T346"/>
      <c r="U346"/>
      <c r="V346"/>
      <c r="W346"/>
      <c r="X346"/>
      <c r="Y346"/>
      <c r="Z346"/>
      <c r="AA346"/>
      <c r="AB346"/>
      <c r="AC346"/>
      <c r="AD346"/>
      <c r="AE346"/>
      <c r="AF346" s="2"/>
      <c r="AG346"/>
      <c r="AH346"/>
      <c r="AI346"/>
      <c r="AJ346"/>
      <c r="AK346"/>
      <c r="AL346"/>
      <c r="AM346"/>
      <c r="AN346"/>
      <c r="AO346"/>
      <c r="AP346"/>
      <c r="AQ346"/>
      <c r="AR346"/>
      <c r="AS346"/>
      <c r="AT346"/>
      <c r="AU346"/>
      <c r="AV346"/>
      <c r="AW346"/>
      <c r="AX346"/>
      <c r="AY346"/>
    </row>
    <row r="347" spans="7:51" s="22" customFormat="1" x14ac:dyDescent="0.25">
      <c r="G347"/>
      <c r="H347"/>
      <c r="I347" s="2"/>
      <c r="J347"/>
      <c r="K347"/>
      <c r="L347"/>
      <c r="M347"/>
      <c r="N347"/>
      <c r="O347" s="24"/>
      <c r="P347" s="24"/>
      <c r="Q347" s="24"/>
      <c r="R347"/>
      <c r="S347"/>
      <c r="T347"/>
      <c r="U347"/>
      <c r="V347"/>
      <c r="W347"/>
      <c r="X347"/>
      <c r="Y347"/>
      <c r="Z347"/>
      <c r="AA347"/>
      <c r="AB347"/>
      <c r="AC347"/>
      <c r="AD347"/>
      <c r="AE347"/>
      <c r="AF347" s="2"/>
      <c r="AG347"/>
      <c r="AH347"/>
      <c r="AI347"/>
      <c r="AJ347"/>
      <c r="AK347"/>
      <c r="AL347"/>
      <c r="AM347"/>
      <c r="AN347"/>
      <c r="AO347"/>
      <c r="AP347"/>
      <c r="AQ347"/>
      <c r="AR347"/>
      <c r="AS347"/>
      <c r="AT347"/>
      <c r="AU347"/>
      <c r="AV347"/>
      <c r="AW347"/>
      <c r="AX347"/>
      <c r="AY347"/>
    </row>
    <row r="348" spans="7:51" s="22" customFormat="1" x14ac:dyDescent="0.25">
      <c r="G348"/>
      <c r="H348"/>
      <c r="I348" s="2"/>
      <c r="J348"/>
      <c r="K348"/>
      <c r="L348"/>
      <c r="M348"/>
      <c r="N348"/>
      <c r="O348" s="24"/>
      <c r="P348" s="24"/>
      <c r="Q348" s="24"/>
      <c r="R348"/>
      <c r="S348"/>
      <c r="T348"/>
      <c r="U348"/>
      <c r="V348"/>
      <c r="W348"/>
      <c r="X348"/>
      <c r="Y348"/>
      <c r="Z348"/>
      <c r="AA348"/>
      <c r="AB348"/>
      <c r="AC348"/>
      <c r="AD348"/>
      <c r="AE348"/>
      <c r="AF348" s="2"/>
      <c r="AG348"/>
      <c r="AH348"/>
      <c r="AI348"/>
      <c r="AJ348"/>
      <c r="AK348"/>
      <c r="AL348"/>
      <c r="AM348"/>
      <c r="AN348"/>
      <c r="AO348"/>
      <c r="AP348"/>
      <c r="AQ348"/>
      <c r="AR348"/>
      <c r="AS348"/>
      <c r="AT348"/>
      <c r="AU348"/>
      <c r="AV348"/>
      <c r="AW348"/>
      <c r="AX348"/>
      <c r="AY348"/>
    </row>
    <row r="349" spans="7:51" s="22" customFormat="1" x14ac:dyDescent="0.25">
      <c r="G349"/>
      <c r="H349"/>
      <c r="I349" s="2"/>
      <c r="J349"/>
      <c r="K349"/>
      <c r="L349"/>
      <c r="M349"/>
      <c r="N349"/>
      <c r="O349" s="24"/>
      <c r="P349" s="24"/>
      <c r="Q349" s="24"/>
      <c r="R349"/>
      <c r="S349"/>
      <c r="T349"/>
      <c r="U349"/>
      <c r="V349"/>
      <c r="W349"/>
      <c r="X349"/>
      <c r="Y349"/>
      <c r="Z349"/>
      <c r="AA349"/>
      <c r="AB349"/>
      <c r="AC349"/>
      <c r="AD349"/>
      <c r="AE349"/>
      <c r="AF349" s="2"/>
      <c r="AG349"/>
      <c r="AH349"/>
      <c r="AI349"/>
      <c r="AJ349"/>
      <c r="AK349"/>
      <c r="AL349"/>
      <c r="AM349"/>
      <c r="AN349"/>
      <c r="AO349"/>
      <c r="AP349"/>
      <c r="AQ349"/>
      <c r="AR349"/>
      <c r="AS349"/>
      <c r="AT349"/>
      <c r="AU349"/>
      <c r="AV349"/>
      <c r="AW349"/>
      <c r="AX349"/>
      <c r="AY349"/>
    </row>
    <row r="350" spans="7:51" s="22" customFormat="1" x14ac:dyDescent="0.25">
      <c r="G350"/>
      <c r="H350"/>
      <c r="I350" s="2"/>
      <c r="J350"/>
      <c r="K350"/>
      <c r="L350"/>
      <c r="M350"/>
      <c r="N350"/>
      <c r="O350" s="24"/>
      <c r="P350" s="24"/>
      <c r="Q350" s="24"/>
      <c r="R350"/>
      <c r="S350"/>
      <c r="T350"/>
      <c r="U350"/>
      <c r="V350"/>
      <c r="W350"/>
      <c r="X350"/>
      <c r="Y350"/>
      <c r="Z350"/>
      <c r="AA350"/>
      <c r="AB350"/>
      <c r="AC350"/>
      <c r="AD350"/>
      <c r="AE350"/>
      <c r="AF350" s="2"/>
      <c r="AG350"/>
      <c r="AH350"/>
      <c r="AI350"/>
      <c r="AJ350"/>
      <c r="AK350"/>
      <c r="AL350"/>
      <c r="AM350"/>
      <c r="AN350"/>
      <c r="AO350"/>
      <c r="AP350"/>
      <c r="AQ350"/>
      <c r="AR350"/>
      <c r="AS350"/>
      <c r="AT350"/>
      <c r="AU350"/>
      <c r="AV350"/>
      <c r="AW350"/>
      <c r="AX350"/>
      <c r="AY350"/>
    </row>
    <row r="351" spans="7:51" s="22" customFormat="1" x14ac:dyDescent="0.25">
      <c r="G351"/>
      <c r="H351"/>
      <c r="I351" s="2"/>
      <c r="J351"/>
      <c r="K351"/>
      <c r="L351"/>
      <c r="M351"/>
      <c r="N351"/>
      <c r="O351" s="24"/>
      <c r="P351" s="24"/>
      <c r="Q351" s="24"/>
      <c r="R351"/>
      <c r="S351"/>
      <c r="T351"/>
      <c r="U351"/>
      <c r="V351"/>
      <c r="W351"/>
      <c r="X351"/>
      <c r="Y351"/>
      <c r="Z351"/>
      <c r="AA351"/>
      <c r="AB351"/>
      <c r="AC351"/>
      <c r="AD351"/>
      <c r="AE351"/>
      <c r="AF351" s="2"/>
      <c r="AG351"/>
      <c r="AH351"/>
      <c r="AI351"/>
      <c r="AJ351"/>
      <c r="AK351"/>
      <c r="AL351"/>
      <c r="AM351"/>
      <c r="AN351"/>
      <c r="AO351"/>
      <c r="AP351"/>
      <c r="AQ351"/>
      <c r="AR351"/>
      <c r="AS351"/>
      <c r="AT351"/>
      <c r="AU351"/>
      <c r="AV351"/>
      <c r="AW351"/>
      <c r="AX351"/>
      <c r="AY351"/>
    </row>
    <row r="352" spans="7:51" s="22" customFormat="1" x14ac:dyDescent="0.25">
      <c r="G352"/>
      <c r="H352"/>
      <c r="I352" s="2"/>
      <c r="J352"/>
      <c r="K352"/>
      <c r="L352"/>
      <c r="M352"/>
      <c r="N352"/>
      <c r="O352" s="24"/>
      <c r="P352" s="24"/>
      <c r="Q352" s="24"/>
      <c r="R352"/>
      <c r="S352"/>
      <c r="T352"/>
      <c r="U352"/>
      <c r="V352"/>
      <c r="W352"/>
      <c r="X352"/>
      <c r="Y352"/>
      <c r="Z352"/>
      <c r="AA352"/>
      <c r="AB352"/>
      <c r="AC352"/>
      <c r="AD352"/>
      <c r="AE352"/>
      <c r="AF352" s="2"/>
      <c r="AG352"/>
      <c r="AH352"/>
      <c r="AI352"/>
      <c r="AJ352"/>
      <c r="AK352"/>
      <c r="AL352"/>
      <c r="AM352"/>
      <c r="AN352"/>
      <c r="AO352"/>
      <c r="AP352"/>
      <c r="AQ352"/>
      <c r="AR352"/>
      <c r="AS352"/>
      <c r="AT352"/>
      <c r="AU352"/>
      <c r="AV352"/>
      <c r="AW352"/>
      <c r="AX352"/>
      <c r="AY352"/>
    </row>
    <row r="353" spans="7:51" s="22" customFormat="1" x14ac:dyDescent="0.25">
      <c r="G353"/>
      <c r="H353"/>
      <c r="I353" s="2"/>
      <c r="J353"/>
      <c r="K353"/>
      <c r="L353"/>
      <c r="M353"/>
      <c r="N353"/>
      <c r="O353" s="24"/>
      <c r="P353" s="24"/>
      <c r="Q353" s="24"/>
      <c r="R353"/>
      <c r="S353"/>
      <c r="T353"/>
      <c r="U353"/>
      <c r="V353"/>
      <c r="W353"/>
      <c r="X353"/>
      <c r="Y353"/>
      <c r="Z353"/>
      <c r="AA353"/>
      <c r="AB353"/>
      <c r="AC353"/>
      <c r="AD353"/>
      <c r="AE353"/>
      <c r="AF353" s="2"/>
      <c r="AG353"/>
      <c r="AH353"/>
      <c r="AI353"/>
      <c r="AJ353"/>
      <c r="AK353"/>
      <c r="AL353"/>
      <c r="AM353"/>
      <c r="AN353"/>
      <c r="AO353"/>
      <c r="AP353"/>
      <c r="AQ353"/>
      <c r="AR353"/>
      <c r="AS353"/>
      <c r="AT353"/>
      <c r="AU353"/>
      <c r="AV353"/>
      <c r="AW353"/>
      <c r="AX353"/>
      <c r="AY353"/>
    </row>
    <row r="354" spans="7:51" s="22" customFormat="1" x14ac:dyDescent="0.25">
      <c r="G354"/>
      <c r="H354"/>
      <c r="I354" s="2"/>
      <c r="J354"/>
      <c r="K354"/>
      <c r="L354"/>
      <c r="M354"/>
      <c r="N354"/>
      <c r="O354" s="24"/>
      <c r="P354" s="24"/>
      <c r="Q354" s="24"/>
      <c r="R354"/>
      <c r="S354"/>
      <c r="T354"/>
      <c r="U354"/>
      <c r="V354"/>
      <c r="W354"/>
      <c r="X354"/>
      <c r="Y354"/>
      <c r="Z354"/>
      <c r="AA354"/>
      <c r="AB354"/>
      <c r="AC354"/>
      <c r="AD354"/>
      <c r="AE354"/>
      <c r="AF354" s="2"/>
      <c r="AG354"/>
      <c r="AH354"/>
      <c r="AI354"/>
      <c r="AJ354"/>
      <c r="AK354"/>
      <c r="AL354"/>
      <c r="AM354"/>
      <c r="AN354"/>
      <c r="AO354"/>
      <c r="AP354"/>
      <c r="AQ354"/>
      <c r="AR354"/>
      <c r="AS354"/>
      <c r="AT354"/>
      <c r="AU354"/>
      <c r="AV354"/>
      <c r="AW354"/>
      <c r="AX354"/>
      <c r="AY354"/>
    </row>
    <row r="355" spans="7:51" s="22" customFormat="1" x14ac:dyDescent="0.25">
      <c r="G355"/>
      <c r="H355"/>
      <c r="I355" s="2"/>
      <c r="J355"/>
      <c r="K355"/>
      <c r="L355"/>
      <c r="M355"/>
      <c r="N355"/>
      <c r="O355" s="24"/>
      <c r="P355" s="24"/>
      <c r="Q355" s="24"/>
      <c r="R355"/>
      <c r="S355"/>
      <c r="T355"/>
      <c r="U355"/>
      <c r="V355"/>
      <c r="W355"/>
      <c r="X355"/>
      <c r="Y355"/>
      <c r="Z355"/>
      <c r="AA355"/>
      <c r="AB355"/>
      <c r="AC355"/>
      <c r="AD355"/>
      <c r="AE355"/>
      <c r="AF355" s="2"/>
      <c r="AG355"/>
      <c r="AH355"/>
      <c r="AI355"/>
      <c r="AJ355"/>
      <c r="AK355"/>
      <c r="AL355"/>
      <c r="AM355"/>
      <c r="AN355"/>
      <c r="AO355"/>
      <c r="AP355"/>
      <c r="AQ355"/>
      <c r="AR355"/>
      <c r="AS355"/>
      <c r="AT355"/>
      <c r="AU355"/>
      <c r="AV355"/>
      <c r="AW355"/>
      <c r="AX355"/>
      <c r="AY355"/>
    </row>
    <row r="356" spans="7:51" s="22" customFormat="1" x14ac:dyDescent="0.25">
      <c r="G356"/>
      <c r="H356"/>
      <c r="I356" s="2"/>
      <c r="J356"/>
      <c r="K356"/>
      <c r="L356"/>
      <c r="M356"/>
      <c r="N356"/>
      <c r="O356" s="24"/>
      <c r="P356" s="24"/>
      <c r="Q356" s="24"/>
      <c r="R356"/>
      <c r="S356"/>
      <c r="T356"/>
      <c r="U356"/>
      <c r="V356"/>
      <c r="W356"/>
      <c r="X356"/>
      <c r="Y356"/>
      <c r="Z356"/>
      <c r="AA356"/>
      <c r="AB356"/>
      <c r="AC356"/>
      <c r="AD356"/>
      <c r="AE356"/>
      <c r="AF356" s="2"/>
      <c r="AG356"/>
      <c r="AH356"/>
      <c r="AI356"/>
      <c r="AJ356"/>
      <c r="AK356"/>
      <c r="AL356"/>
      <c r="AM356"/>
      <c r="AN356"/>
      <c r="AO356"/>
      <c r="AP356"/>
      <c r="AQ356"/>
      <c r="AR356"/>
      <c r="AS356"/>
      <c r="AT356"/>
      <c r="AU356"/>
      <c r="AV356"/>
      <c r="AW356"/>
      <c r="AX356"/>
      <c r="AY356"/>
    </row>
    <row r="357" spans="7:51" s="22" customFormat="1" x14ac:dyDescent="0.25">
      <c r="G357"/>
      <c r="H357"/>
      <c r="I357" s="2"/>
      <c r="J357"/>
      <c r="K357"/>
      <c r="L357"/>
      <c r="M357"/>
      <c r="N357"/>
      <c r="O357" s="24"/>
      <c r="P357" s="24"/>
      <c r="Q357" s="24"/>
      <c r="R357"/>
      <c r="S357"/>
      <c r="T357"/>
      <c r="U357"/>
      <c r="V357"/>
      <c r="W357"/>
      <c r="X357"/>
      <c r="Y357"/>
      <c r="Z357"/>
      <c r="AA357"/>
      <c r="AB357"/>
      <c r="AC357"/>
      <c r="AD357"/>
      <c r="AE357"/>
      <c r="AF357" s="2"/>
      <c r="AG357"/>
      <c r="AH357"/>
      <c r="AI357"/>
      <c r="AJ357"/>
      <c r="AK357"/>
      <c r="AL357"/>
      <c r="AM357"/>
      <c r="AN357"/>
      <c r="AO357"/>
      <c r="AP357"/>
      <c r="AQ357"/>
      <c r="AR357"/>
      <c r="AS357"/>
      <c r="AT357"/>
      <c r="AU357"/>
      <c r="AV357"/>
      <c r="AW357"/>
      <c r="AX357"/>
      <c r="AY357"/>
    </row>
    <row r="358" spans="7:51" s="22" customFormat="1" x14ac:dyDescent="0.25">
      <c r="G358"/>
      <c r="H358"/>
      <c r="I358" s="2"/>
      <c r="J358"/>
      <c r="K358"/>
      <c r="L358"/>
      <c r="M358"/>
      <c r="N358"/>
      <c r="O358" s="24"/>
      <c r="P358" s="24"/>
      <c r="Q358" s="24"/>
      <c r="R358"/>
      <c r="S358"/>
      <c r="T358"/>
      <c r="U358"/>
      <c r="V358"/>
      <c r="W358"/>
      <c r="X358"/>
      <c r="Y358"/>
      <c r="Z358"/>
      <c r="AA358"/>
      <c r="AB358"/>
      <c r="AC358"/>
      <c r="AD358"/>
      <c r="AE358"/>
      <c r="AF358" s="2"/>
      <c r="AG358"/>
      <c r="AH358"/>
      <c r="AI358"/>
      <c r="AJ358"/>
      <c r="AK358"/>
      <c r="AL358"/>
      <c r="AM358"/>
      <c r="AN358"/>
      <c r="AO358"/>
      <c r="AP358"/>
      <c r="AQ358"/>
      <c r="AR358"/>
      <c r="AS358"/>
      <c r="AT358"/>
      <c r="AU358"/>
      <c r="AV358"/>
      <c r="AW358"/>
      <c r="AX358"/>
      <c r="AY358"/>
    </row>
    <row r="359" spans="7:51" s="22" customFormat="1" x14ac:dyDescent="0.25">
      <c r="G359"/>
      <c r="H359"/>
      <c r="I359" s="2"/>
      <c r="J359"/>
      <c r="K359"/>
      <c r="L359"/>
      <c r="M359"/>
      <c r="N359"/>
      <c r="O359" s="24"/>
      <c r="P359" s="24"/>
      <c r="Q359" s="24"/>
      <c r="R359"/>
      <c r="S359"/>
      <c r="T359"/>
      <c r="U359"/>
      <c r="V359"/>
      <c r="W359"/>
      <c r="X359"/>
      <c r="Y359"/>
      <c r="Z359"/>
      <c r="AA359"/>
      <c r="AB359"/>
      <c r="AC359"/>
      <c r="AD359"/>
      <c r="AE359"/>
      <c r="AF359" s="2"/>
      <c r="AG359"/>
      <c r="AH359"/>
      <c r="AI359"/>
      <c r="AJ359"/>
      <c r="AK359"/>
      <c r="AL359"/>
      <c r="AM359"/>
      <c r="AN359"/>
      <c r="AO359"/>
      <c r="AP359"/>
      <c r="AQ359"/>
      <c r="AR359"/>
      <c r="AS359"/>
      <c r="AT359"/>
      <c r="AU359"/>
      <c r="AV359"/>
      <c r="AW359"/>
      <c r="AX359"/>
      <c r="AY359"/>
    </row>
    <row r="360" spans="7:51" s="22" customFormat="1" x14ac:dyDescent="0.25">
      <c r="G360"/>
      <c r="H360"/>
      <c r="I360" s="2"/>
      <c r="J360"/>
      <c r="K360"/>
      <c r="L360"/>
      <c r="M360"/>
      <c r="N360"/>
      <c r="O360" s="24"/>
      <c r="P360" s="24"/>
      <c r="Q360" s="24"/>
      <c r="R360"/>
      <c r="S360"/>
      <c r="T360"/>
      <c r="U360"/>
      <c r="V360"/>
      <c r="W360"/>
      <c r="X360"/>
      <c r="Y360"/>
      <c r="Z360"/>
      <c r="AA360"/>
      <c r="AB360"/>
      <c r="AC360"/>
      <c r="AD360"/>
      <c r="AE360"/>
      <c r="AF360" s="2"/>
      <c r="AG360"/>
      <c r="AH360"/>
      <c r="AI360"/>
      <c r="AJ360"/>
      <c r="AK360"/>
      <c r="AL360"/>
      <c r="AM360"/>
      <c r="AN360"/>
      <c r="AO360"/>
      <c r="AP360"/>
      <c r="AQ360"/>
      <c r="AR360"/>
      <c r="AS360"/>
      <c r="AT360"/>
      <c r="AU360"/>
      <c r="AV360"/>
      <c r="AW360"/>
      <c r="AX360"/>
      <c r="AY360"/>
    </row>
    <row r="361" spans="7:51" s="22" customFormat="1" x14ac:dyDescent="0.25">
      <c r="G361"/>
      <c r="H361"/>
      <c r="I361" s="2"/>
      <c r="J361"/>
      <c r="K361"/>
      <c r="L361"/>
      <c r="M361"/>
      <c r="N361"/>
      <c r="O361" s="24"/>
      <c r="P361" s="24"/>
      <c r="Q361" s="24"/>
      <c r="R361"/>
      <c r="S361"/>
      <c r="T361"/>
      <c r="U361"/>
      <c r="V361"/>
      <c r="W361"/>
      <c r="X361"/>
      <c r="Y361"/>
      <c r="Z361"/>
      <c r="AA361"/>
      <c r="AB361"/>
      <c r="AC361"/>
      <c r="AD361"/>
      <c r="AE361"/>
      <c r="AF361" s="2"/>
      <c r="AG361"/>
      <c r="AH361"/>
      <c r="AI361"/>
      <c r="AJ361"/>
      <c r="AK361"/>
      <c r="AL361"/>
      <c r="AM361"/>
      <c r="AN361"/>
      <c r="AO361"/>
      <c r="AP361"/>
      <c r="AQ361"/>
      <c r="AR361"/>
      <c r="AS361"/>
      <c r="AT361"/>
      <c r="AU361"/>
      <c r="AV361"/>
      <c r="AW361"/>
      <c r="AX361"/>
      <c r="AY361"/>
    </row>
    <row r="362" spans="7:51" s="22" customFormat="1" x14ac:dyDescent="0.25">
      <c r="G362"/>
      <c r="H362"/>
      <c r="I362" s="2"/>
      <c r="J362"/>
      <c r="K362"/>
      <c r="L362"/>
      <c r="M362"/>
      <c r="N362"/>
      <c r="O362" s="24"/>
      <c r="P362" s="24"/>
      <c r="Q362" s="24"/>
      <c r="R362"/>
      <c r="S362"/>
      <c r="T362"/>
      <c r="U362"/>
      <c r="V362"/>
      <c r="W362"/>
      <c r="X362"/>
      <c r="Y362"/>
      <c r="Z362"/>
      <c r="AA362"/>
      <c r="AB362"/>
      <c r="AC362"/>
      <c r="AD362"/>
      <c r="AE362"/>
      <c r="AF362" s="2"/>
      <c r="AG362"/>
      <c r="AH362"/>
      <c r="AI362"/>
      <c r="AJ362"/>
      <c r="AK362"/>
      <c r="AL362"/>
      <c r="AM362"/>
      <c r="AN362"/>
      <c r="AO362"/>
      <c r="AP362"/>
      <c r="AQ362"/>
      <c r="AR362"/>
      <c r="AS362"/>
      <c r="AT362"/>
      <c r="AU362"/>
      <c r="AV362"/>
      <c r="AW362"/>
      <c r="AX362"/>
      <c r="AY362"/>
    </row>
    <row r="363" spans="7:51" s="22" customFormat="1" x14ac:dyDescent="0.25">
      <c r="G363"/>
      <c r="H363"/>
      <c r="I363" s="2"/>
      <c r="J363"/>
      <c r="K363"/>
      <c r="L363"/>
      <c r="M363"/>
      <c r="N363"/>
      <c r="O363" s="24"/>
      <c r="P363" s="24"/>
      <c r="Q363" s="24"/>
      <c r="R363"/>
      <c r="S363"/>
      <c r="T363"/>
      <c r="U363"/>
      <c r="V363"/>
      <c r="W363"/>
      <c r="X363"/>
      <c r="Y363"/>
      <c r="Z363"/>
      <c r="AA363"/>
      <c r="AB363"/>
      <c r="AC363"/>
      <c r="AD363"/>
      <c r="AE363"/>
      <c r="AF363" s="2"/>
      <c r="AG363"/>
      <c r="AH363"/>
      <c r="AI363"/>
      <c r="AJ363"/>
      <c r="AK363"/>
      <c r="AL363"/>
      <c r="AM363"/>
      <c r="AN363"/>
      <c r="AO363"/>
      <c r="AP363"/>
      <c r="AQ363"/>
      <c r="AR363"/>
      <c r="AS363"/>
      <c r="AT363"/>
      <c r="AU363"/>
      <c r="AV363"/>
      <c r="AW363"/>
      <c r="AX363"/>
      <c r="AY363"/>
    </row>
    <row r="364" spans="7:51" s="22" customFormat="1" x14ac:dyDescent="0.25">
      <c r="G364"/>
      <c r="H364"/>
      <c r="I364" s="2"/>
      <c r="J364"/>
      <c r="K364"/>
      <c r="L364"/>
      <c r="M364"/>
      <c r="N364"/>
      <c r="O364" s="24"/>
      <c r="P364" s="24"/>
      <c r="Q364" s="24"/>
      <c r="R364"/>
      <c r="S364"/>
      <c r="T364"/>
      <c r="U364"/>
      <c r="V364"/>
      <c r="W364"/>
      <c r="X364"/>
      <c r="Y364"/>
      <c r="Z364"/>
      <c r="AA364"/>
      <c r="AB364"/>
      <c r="AC364"/>
      <c r="AD364"/>
      <c r="AE364"/>
      <c r="AF364" s="2"/>
      <c r="AG364"/>
      <c r="AH364"/>
      <c r="AI364"/>
      <c r="AJ364"/>
      <c r="AK364"/>
      <c r="AL364"/>
      <c r="AM364"/>
      <c r="AN364"/>
      <c r="AO364"/>
      <c r="AP364"/>
      <c r="AQ364"/>
      <c r="AR364"/>
      <c r="AS364"/>
      <c r="AT364"/>
      <c r="AU364"/>
      <c r="AV364"/>
      <c r="AW364"/>
      <c r="AX364"/>
      <c r="AY364"/>
    </row>
    <row r="365" spans="7:51" s="22" customFormat="1" x14ac:dyDescent="0.25">
      <c r="G365"/>
      <c r="H365"/>
      <c r="I365" s="2"/>
      <c r="J365"/>
      <c r="K365"/>
      <c r="L365"/>
      <c r="M365"/>
      <c r="N365"/>
      <c r="O365" s="24"/>
      <c r="P365" s="24"/>
      <c r="Q365" s="24"/>
      <c r="R365"/>
      <c r="S365"/>
      <c r="T365"/>
      <c r="U365"/>
      <c r="V365"/>
      <c r="W365"/>
      <c r="X365"/>
      <c r="Y365"/>
      <c r="Z365"/>
      <c r="AA365"/>
      <c r="AB365"/>
      <c r="AC365"/>
      <c r="AD365"/>
      <c r="AE365"/>
      <c r="AF365" s="2"/>
      <c r="AG365"/>
      <c r="AH365"/>
      <c r="AI365"/>
      <c r="AJ365"/>
      <c r="AK365"/>
      <c r="AL365"/>
      <c r="AM365"/>
      <c r="AN365"/>
      <c r="AO365"/>
      <c r="AP365"/>
      <c r="AQ365"/>
      <c r="AR365"/>
      <c r="AS365"/>
      <c r="AT365"/>
      <c r="AU365"/>
      <c r="AV365"/>
      <c r="AW365"/>
      <c r="AX365"/>
      <c r="AY365"/>
    </row>
    <row r="366" spans="7:51" s="22" customFormat="1" x14ac:dyDescent="0.25">
      <c r="G366"/>
      <c r="H366"/>
      <c r="I366" s="2"/>
      <c r="J366"/>
      <c r="K366"/>
      <c r="L366"/>
      <c r="M366"/>
      <c r="N366"/>
      <c r="O366" s="24"/>
      <c r="P366" s="24"/>
      <c r="Q366" s="24"/>
      <c r="R366"/>
      <c r="S366"/>
      <c r="T366"/>
      <c r="U366"/>
      <c r="V366"/>
      <c r="W366"/>
      <c r="X366"/>
      <c r="Y366"/>
      <c r="Z366"/>
      <c r="AA366"/>
      <c r="AB366"/>
      <c r="AC366"/>
      <c r="AD366"/>
      <c r="AE366"/>
      <c r="AF366" s="2"/>
      <c r="AG366"/>
      <c r="AH366"/>
      <c r="AI366"/>
      <c r="AJ366"/>
      <c r="AK366"/>
      <c r="AL366"/>
      <c r="AM366"/>
      <c r="AN366"/>
      <c r="AO366"/>
      <c r="AP366"/>
      <c r="AQ366"/>
      <c r="AR366"/>
      <c r="AS366"/>
      <c r="AT366"/>
      <c r="AU366"/>
      <c r="AV366"/>
      <c r="AW366"/>
      <c r="AX366"/>
      <c r="AY366"/>
    </row>
    <row r="367" spans="7:51" s="22" customFormat="1" x14ac:dyDescent="0.25">
      <c r="G367"/>
      <c r="H367"/>
      <c r="I367" s="2"/>
      <c r="J367"/>
      <c r="K367"/>
      <c r="L367"/>
      <c r="M367"/>
      <c r="N367"/>
      <c r="O367" s="24"/>
      <c r="P367" s="24"/>
      <c r="Q367" s="24"/>
      <c r="R367"/>
      <c r="S367"/>
      <c r="T367"/>
      <c r="U367"/>
      <c r="V367"/>
      <c r="W367"/>
      <c r="X367"/>
      <c r="Y367"/>
      <c r="Z367"/>
      <c r="AA367"/>
      <c r="AB367"/>
      <c r="AC367"/>
      <c r="AD367"/>
      <c r="AE367"/>
      <c r="AF367" s="2"/>
      <c r="AG367"/>
      <c r="AH367"/>
      <c r="AI367"/>
      <c r="AJ367"/>
      <c r="AK367"/>
      <c r="AL367"/>
      <c r="AM367"/>
      <c r="AN367"/>
      <c r="AO367"/>
      <c r="AP367"/>
      <c r="AQ367"/>
      <c r="AR367"/>
      <c r="AS367"/>
      <c r="AT367"/>
      <c r="AU367"/>
      <c r="AV367"/>
      <c r="AW367"/>
      <c r="AX367"/>
      <c r="AY367"/>
    </row>
    <row r="368" spans="7:51" s="22" customFormat="1" x14ac:dyDescent="0.25">
      <c r="G368"/>
      <c r="H368"/>
      <c r="I368" s="2"/>
      <c r="J368"/>
      <c r="K368"/>
      <c r="L368"/>
      <c r="M368"/>
      <c r="N368"/>
      <c r="O368" s="24"/>
      <c r="P368" s="24"/>
      <c r="Q368" s="24"/>
      <c r="R368"/>
      <c r="S368"/>
      <c r="T368"/>
      <c r="U368"/>
      <c r="V368"/>
      <c r="W368"/>
      <c r="X368"/>
      <c r="Y368"/>
      <c r="Z368"/>
      <c r="AA368"/>
      <c r="AB368"/>
      <c r="AC368"/>
      <c r="AD368"/>
      <c r="AE368"/>
      <c r="AF368" s="2"/>
      <c r="AG368"/>
      <c r="AH368"/>
      <c r="AI368"/>
      <c r="AJ368"/>
      <c r="AK368"/>
      <c r="AL368"/>
      <c r="AM368"/>
      <c r="AN368"/>
      <c r="AO368"/>
      <c r="AP368"/>
      <c r="AQ368"/>
      <c r="AR368"/>
      <c r="AS368"/>
      <c r="AT368"/>
      <c r="AU368"/>
      <c r="AV368"/>
      <c r="AW368"/>
      <c r="AX368"/>
      <c r="AY368"/>
    </row>
    <row r="369" spans="7:51" s="22" customFormat="1" x14ac:dyDescent="0.25">
      <c r="G369"/>
      <c r="H369"/>
      <c r="I369" s="2"/>
      <c r="J369"/>
      <c r="K369"/>
      <c r="L369"/>
      <c r="M369"/>
      <c r="N369"/>
      <c r="O369" s="24"/>
      <c r="P369" s="24"/>
      <c r="Q369" s="24"/>
      <c r="R369"/>
      <c r="S369"/>
      <c r="T369"/>
      <c r="U369"/>
      <c r="V369"/>
      <c r="W369"/>
      <c r="X369"/>
      <c r="Y369"/>
      <c r="Z369"/>
      <c r="AA369"/>
      <c r="AB369"/>
      <c r="AC369"/>
      <c r="AD369"/>
      <c r="AE369"/>
      <c r="AF369" s="2"/>
      <c r="AG369"/>
      <c r="AH369"/>
      <c r="AI369"/>
      <c r="AJ369"/>
      <c r="AK369"/>
      <c r="AL369"/>
      <c r="AM369"/>
      <c r="AN369"/>
      <c r="AO369"/>
      <c r="AP369"/>
      <c r="AQ369"/>
      <c r="AR369"/>
      <c r="AS369"/>
      <c r="AT369"/>
      <c r="AU369"/>
      <c r="AV369"/>
      <c r="AW369"/>
      <c r="AX369"/>
      <c r="AY369"/>
    </row>
    <row r="370" spans="7:51" s="22" customFormat="1" x14ac:dyDescent="0.25">
      <c r="G370"/>
      <c r="H370"/>
      <c r="I370" s="2"/>
      <c r="J370"/>
      <c r="K370"/>
      <c r="L370"/>
      <c r="M370"/>
      <c r="N370"/>
      <c r="O370" s="24"/>
      <c r="P370" s="24"/>
      <c r="Q370" s="24"/>
      <c r="R370"/>
      <c r="S370"/>
      <c r="T370"/>
      <c r="U370"/>
      <c r="V370"/>
      <c r="W370"/>
      <c r="X370"/>
      <c r="Y370"/>
      <c r="Z370"/>
      <c r="AA370"/>
      <c r="AB370"/>
      <c r="AC370"/>
      <c r="AD370"/>
      <c r="AE370"/>
      <c r="AF370" s="2"/>
      <c r="AG370"/>
      <c r="AH370"/>
      <c r="AI370"/>
      <c r="AJ370"/>
      <c r="AK370"/>
      <c r="AL370"/>
      <c r="AM370"/>
      <c r="AN370"/>
      <c r="AO370"/>
      <c r="AP370"/>
      <c r="AQ370"/>
      <c r="AR370"/>
      <c r="AS370"/>
      <c r="AT370"/>
      <c r="AU370"/>
      <c r="AV370"/>
      <c r="AW370"/>
      <c r="AX370"/>
      <c r="AY370"/>
    </row>
    <row r="371" spans="7:51" s="22" customFormat="1" x14ac:dyDescent="0.25">
      <c r="G371"/>
      <c r="H371"/>
      <c r="I371" s="2"/>
      <c r="J371"/>
      <c r="K371"/>
      <c r="L371"/>
      <c r="M371"/>
      <c r="N371"/>
      <c r="O371" s="24"/>
      <c r="P371" s="24"/>
      <c r="Q371" s="24"/>
      <c r="R371"/>
      <c r="S371"/>
      <c r="T371"/>
      <c r="U371"/>
      <c r="V371"/>
      <c r="W371"/>
      <c r="X371"/>
      <c r="Y371"/>
      <c r="Z371"/>
      <c r="AA371"/>
      <c r="AB371"/>
      <c r="AC371"/>
      <c r="AD371"/>
      <c r="AE371"/>
      <c r="AF371" s="2"/>
      <c r="AG371"/>
      <c r="AH371"/>
      <c r="AI371"/>
      <c r="AJ371"/>
      <c r="AK371"/>
      <c r="AL371"/>
      <c r="AM371"/>
      <c r="AN371"/>
      <c r="AO371"/>
      <c r="AP371"/>
      <c r="AQ371"/>
      <c r="AR371"/>
      <c r="AS371"/>
      <c r="AT371"/>
      <c r="AU371"/>
      <c r="AV371"/>
      <c r="AW371"/>
      <c r="AX371"/>
      <c r="AY371"/>
    </row>
    <row r="372" spans="7:51" s="22" customFormat="1" x14ac:dyDescent="0.25">
      <c r="G372"/>
      <c r="H372"/>
      <c r="I372" s="2"/>
      <c r="J372"/>
      <c r="K372"/>
      <c r="L372"/>
      <c r="M372"/>
      <c r="N372"/>
      <c r="O372" s="24"/>
      <c r="P372" s="24"/>
      <c r="Q372" s="24"/>
      <c r="R372"/>
      <c r="S372"/>
      <c r="T372"/>
      <c r="U372"/>
      <c r="V372"/>
      <c r="W372"/>
      <c r="X372"/>
      <c r="Y372"/>
      <c r="Z372"/>
      <c r="AA372"/>
      <c r="AB372"/>
      <c r="AC372"/>
      <c r="AD372"/>
      <c r="AE372"/>
      <c r="AF372" s="2"/>
      <c r="AG372"/>
      <c r="AH372"/>
      <c r="AI372"/>
      <c r="AJ372"/>
      <c r="AK372"/>
      <c r="AL372"/>
      <c r="AM372"/>
      <c r="AN372"/>
      <c r="AO372"/>
      <c r="AP372"/>
      <c r="AQ372"/>
      <c r="AR372"/>
      <c r="AS372"/>
      <c r="AT372"/>
      <c r="AU372"/>
      <c r="AV372"/>
      <c r="AW372"/>
      <c r="AX372"/>
      <c r="AY372"/>
    </row>
    <row r="373" spans="7:51" s="22" customFormat="1" x14ac:dyDescent="0.25">
      <c r="G373"/>
      <c r="H373"/>
      <c r="I373" s="2"/>
      <c r="J373"/>
      <c r="K373"/>
      <c r="L373"/>
      <c r="M373"/>
      <c r="N373"/>
      <c r="O373" s="24"/>
      <c r="P373" s="24"/>
      <c r="Q373" s="24"/>
      <c r="R373"/>
      <c r="S373"/>
      <c r="T373"/>
      <c r="U373"/>
      <c r="V373"/>
      <c r="W373"/>
      <c r="X373"/>
      <c r="Y373"/>
      <c r="Z373"/>
      <c r="AA373"/>
      <c r="AB373"/>
      <c r="AC373"/>
      <c r="AD373"/>
      <c r="AE373"/>
      <c r="AF373" s="2"/>
      <c r="AG373"/>
      <c r="AH373"/>
      <c r="AI373"/>
      <c r="AJ373"/>
      <c r="AK373"/>
      <c r="AL373"/>
      <c r="AM373"/>
      <c r="AN373"/>
      <c r="AO373"/>
      <c r="AP373"/>
      <c r="AQ373"/>
      <c r="AR373"/>
      <c r="AS373"/>
      <c r="AT373"/>
      <c r="AU373"/>
      <c r="AV373"/>
      <c r="AW373"/>
      <c r="AX373"/>
      <c r="AY373"/>
    </row>
    <row r="374" spans="7:51" s="22" customFormat="1" x14ac:dyDescent="0.25">
      <c r="G374"/>
      <c r="H374"/>
      <c r="I374" s="2"/>
      <c r="J374"/>
      <c r="K374"/>
      <c r="L374"/>
      <c r="M374"/>
      <c r="N374"/>
      <c r="O374" s="24"/>
      <c r="P374" s="24"/>
      <c r="Q374" s="24"/>
      <c r="R374"/>
      <c r="S374"/>
      <c r="T374"/>
      <c r="U374"/>
      <c r="V374"/>
      <c r="W374"/>
      <c r="X374"/>
      <c r="Y374"/>
      <c r="Z374"/>
      <c r="AA374"/>
      <c r="AB374"/>
      <c r="AC374"/>
      <c r="AD374"/>
      <c r="AE374"/>
      <c r="AF374" s="2"/>
      <c r="AG374"/>
      <c r="AH374"/>
      <c r="AI374"/>
      <c r="AJ374"/>
      <c r="AK374"/>
      <c r="AL374"/>
      <c r="AM374"/>
      <c r="AN374"/>
      <c r="AO374"/>
      <c r="AP374"/>
      <c r="AQ374"/>
      <c r="AR374"/>
      <c r="AS374"/>
      <c r="AT374"/>
      <c r="AU374"/>
      <c r="AV374"/>
      <c r="AW374"/>
      <c r="AX374"/>
      <c r="AY374"/>
    </row>
    <row r="375" spans="7:51" s="22" customFormat="1" x14ac:dyDescent="0.25">
      <c r="G375"/>
      <c r="H375"/>
      <c r="I375" s="2"/>
      <c r="J375"/>
      <c r="K375"/>
      <c r="L375"/>
      <c r="M375"/>
      <c r="N375"/>
      <c r="O375" s="24"/>
      <c r="P375" s="24"/>
      <c r="Q375" s="24"/>
      <c r="R375"/>
      <c r="S375"/>
      <c r="T375"/>
      <c r="U375"/>
      <c r="V375"/>
      <c r="W375"/>
      <c r="X375"/>
      <c r="Y375"/>
      <c r="Z375"/>
      <c r="AA375"/>
      <c r="AB375"/>
      <c r="AC375"/>
      <c r="AD375"/>
      <c r="AE375"/>
      <c r="AF375" s="2"/>
      <c r="AG375"/>
      <c r="AH375"/>
      <c r="AI375"/>
      <c r="AJ375"/>
      <c r="AK375"/>
      <c r="AL375"/>
      <c r="AM375"/>
      <c r="AN375"/>
      <c r="AO375"/>
      <c r="AP375"/>
      <c r="AQ375"/>
      <c r="AR375"/>
      <c r="AS375"/>
      <c r="AT375"/>
      <c r="AU375"/>
      <c r="AV375"/>
      <c r="AW375"/>
      <c r="AX375"/>
      <c r="AY375"/>
    </row>
    <row r="376" spans="7:51" s="22" customFormat="1" x14ac:dyDescent="0.25">
      <c r="G376"/>
      <c r="H376"/>
      <c r="I376" s="2"/>
      <c r="J376"/>
      <c r="K376"/>
      <c r="L376"/>
      <c r="M376"/>
      <c r="N376"/>
      <c r="O376" s="24"/>
      <c r="P376" s="24"/>
      <c r="Q376" s="24"/>
      <c r="R376"/>
      <c r="S376"/>
      <c r="T376"/>
      <c r="U376"/>
      <c r="V376"/>
      <c r="W376"/>
      <c r="X376"/>
      <c r="Y376"/>
      <c r="Z376"/>
      <c r="AA376"/>
      <c r="AB376"/>
      <c r="AC376"/>
      <c r="AD376"/>
      <c r="AE376"/>
      <c r="AF376" s="2"/>
      <c r="AG376"/>
      <c r="AH376"/>
      <c r="AI376"/>
      <c r="AJ376"/>
      <c r="AK376"/>
      <c r="AL376"/>
      <c r="AM376"/>
      <c r="AN376"/>
      <c r="AO376"/>
      <c r="AP376"/>
      <c r="AQ376"/>
      <c r="AR376"/>
      <c r="AS376"/>
      <c r="AT376"/>
      <c r="AU376"/>
      <c r="AV376"/>
      <c r="AW376"/>
      <c r="AX376"/>
      <c r="AY376"/>
    </row>
    <row r="377" spans="7:51" s="22" customFormat="1" x14ac:dyDescent="0.25">
      <c r="G377"/>
      <c r="H377"/>
      <c r="I377" s="2"/>
      <c r="J377"/>
      <c r="K377"/>
      <c r="L377"/>
      <c r="M377"/>
      <c r="N377"/>
      <c r="O377" s="24"/>
      <c r="P377" s="24"/>
      <c r="Q377" s="24"/>
      <c r="R377"/>
      <c r="S377"/>
      <c r="T377"/>
      <c r="U377"/>
      <c r="V377"/>
      <c r="W377"/>
      <c r="X377"/>
      <c r="Y377"/>
      <c r="Z377"/>
      <c r="AA377"/>
      <c r="AB377"/>
      <c r="AC377"/>
      <c r="AD377"/>
      <c r="AE377"/>
      <c r="AF377" s="2"/>
      <c r="AG377"/>
      <c r="AH377"/>
      <c r="AI377"/>
      <c r="AJ377"/>
      <c r="AK377"/>
      <c r="AL377"/>
      <c r="AM377"/>
      <c r="AN377"/>
      <c r="AO377"/>
      <c r="AP377"/>
      <c r="AQ377"/>
      <c r="AR377"/>
      <c r="AS377"/>
      <c r="AT377"/>
      <c r="AU377"/>
      <c r="AV377"/>
      <c r="AW377"/>
      <c r="AX377"/>
      <c r="AY377"/>
    </row>
    <row r="378" spans="7:51" s="22" customFormat="1" x14ac:dyDescent="0.25">
      <c r="G378"/>
      <c r="H378"/>
      <c r="I378" s="2"/>
      <c r="J378"/>
      <c r="K378"/>
      <c r="L378"/>
      <c r="M378"/>
      <c r="N378"/>
      <c r="O378" s="24"/>
      <c r="P378" s="24"/>
      <c r="Q378" s="24"/>
      <c r="R378"/>
      <c r="S378"/>
      <c r="T378"/>
      <c r="U378"/>
      <c r="V378"/>
      <c r="W378"/>
      <c r="X378"/>
      <c r="Y378"/>
      <c r="Z378"/>
      <c r="AA378"/>
      <c r="AB378"/>
      <c r="AC378"/>
      <c r="AD378"/>
      <c r="AE378"/>
      <c r="AF378" s="2"/>
      <c r="AG378"/>
      <c r="AH378"/>
      <c r="AI378"/>
      <c r="AJ378"/>
      <c r="AK378"/>
      <c r="AL378"/>
      <c r="AM378"/>
      <c r="AN378"/>
      <c r="AO378"/>
      <c r="AP378"/>
      <c r="AQ378"/>
      <c r="AR378"/>
      <c r="AS378"/>
      <c r="AT378"/>
      <c r="AU378"/>
      <c r="AV378"/>
      <c r="AW378"/>
      <c r="AX378"/>
      <c r="AY378"/>
    </row>
    <row r="379" spans="7:51" s="22" customFormat="1" x14ac:dyDescent="0.25">
      <c r="G379"/>
      <c r="H379"/>
      <c r="I379" s="2"/>
      <c r="J379"/>
      <c r="K379"/>
      <c r="L379"/>
      <c r="M379"/>
      <c r="N379"/>
      <c r="O379" s="24"/>
      <c r="P379" s="24"/>
      <c r="Q379" s="24"/>
      <c r="R379"/>
      <c r="S379"/>
      <c r="T379"/>
      <c r="U379"/>
      <c r="V379"/>
      <c r="W379"/>
      <c r="X379"/>
      <c r="Y379"/>
      <c r="Z379"/>
      <c r="AA379"/>
      <c r="AB379"/>
      <c r="AC379"/>
      <c r="AD379"/>
      <c r="AE379"/>
      <c r="AF379" s="2"/>
      <c r="AG379"/>
      <c r="AH379"/>
      <c r="AI379"/>
      <c r="AJ379"/>
      <c r="AK379"/>
      <c r="AL379"/>
      <c r="AM379"/>
      <c r="AN379"/>
      <c r="AO379"/>
      <c r="AP379"/>
      <c r="AQ379"/>
      <c r="AR379"/>
      <c r="AS379"/>
      <c r="AT379"/>
      <c r="AU379"/>
      <c r="AV379"/>
      <c r="AW379"/>
      <c r="AX379"/>
      <c r="AY379"/>
    </row>
    <row r="380" spans="7:51" s="22" customFormat="1" x14ac:dyDescent="0.25">
      <c r="G380"/>
      <c r="H380"/>
      <c r="I380" s="2"/>
      <c r="J380"/>
      <c r="K380"/>
      <c r="L380"/>
      <c r="M380"/>
      <c r="N380"/>
      <c r="O380" s="24"/>
      <c r="P380" s="24"/>
      <c r="Q380" s="24"/>
      <c r="R380"/>
      <c r="S380"/>
      <c r="T380"/>
      <c r="U380"/>
      <c r="V380"/>
      <c r="W380"/>
      <c r="X380"/>
      <c r="Y380"/>
      <c r="Z380"/>
      <c r="AA380"/>
      <c r="AB380"/>
      <c r="AC380"/>
      <c r="AD380"/>
      <c r="AE380"/>
      <c r="AF380" s="2"/>
      <c r="AG380"/>
      <c r="AH380"/>
      <c r="AI380"/>
      <c r="AJ380"/>
      <c r="AK380"/>
      <c r="AL380"/>
      <c r="AM380"/>
      <c r="AN380"/>
      <c r="AO380"/>
      <c r="AP380"/>
      <c r="AQ380"/>
      <c r="AR380"/>
      <c r="AS380"/>
      <c r="AT380"/>
      <c r="AU380"/>
      <c r="AV380"/>
      <c r="AW380"/>
      <c r="AX380"/>
      <c r="AY380"/>
    </row>
    <row r="381" spans="7:51" s="22" customFormat="1" x14ac:dyDescent="0.25">
      <c r="G381"/>
      <c r="H381"/>
      <c r="I381" s="2"/>
      <c r="J381"/>
      <c r="K381"/>
      <c r="L381"/>
      <c r="M381"/>
      <c r="N381"/>
      <c r="O381" s="24"/>
      <c r="P381" s="24"/>
      <c r="Q381" s="24"/>
      <c r="R381"/>
      <c r="S381"/>
      <c r="T381"/>
      <c r="U381"/>
      <c r="V381"/>
      <c r="W381"/>
      <c r="X381"/>
      <c r="Y381"/>
      <c r="Z381"/>
      <c r="AA381"/>
      <c r="AB381"/>
      <c r="AC381"/>
      <c r="AD381"/>
      <c r="AE381"/>
      <c r="AF381" s="2"/>
      <c r="AG381"/>
      <c r="AH381"/>
      <c r="AI381"/>
      <c r="AJ381"/>
      <c r="AK381"/>
      <c r="AL381"/>
      <c r="AM381"/>
      <c r="AN381"/>
      <c r="AO381"/>
      <c r="AP381"/>
      <c r="AQ381"/>
      <c r="AR381"/>
      <c r="AS381"/>
      <c r="AT381"/>
      <c r="AU381"/>
      <c r="AV381"/>
      <c r="AW381"/>
      <c r="AX381"/>
      <c r="AY381"/>
    </row>
    <row r="382" spans="7:51" s="22" customFormat="1" x14ac:dyDescent="0.25">
      <c r="G382"/>
      <c r="H382"/>
      <c r="I382" s="2"/>
      <c r="J382"/>
      <c r="K382"/>
      <c r="L382"/>
      <c r="M382"/>
      <c r="N382"/>
      <c r="O382" s="24"/>
      <c r="P382" s="24"/>
      <c r="Q382" s="24"/>
      <c r="R382"/>
      <c r="S382"/>
      <c r="T382"/>
      <c r="U382"/>
      <c r="V382"/>
      <c r="W382"/>
      <c r="X382"/>
      <c r="Y382"/>
      <c r="Z382"/>
      <c r="AA382"/>
      <c r="AB382"/>
      <c r="AC382"/>
      <c r="AD382"/>
      <c r="AE382"/>
      <c r="AF382" s="2"/>
      <c r="AG382"/>
      <c r="AH382"/>
      <c r="AI382"/>
      <c r="AJ382"/>
      <c r="AK382"/>
      <c r="AL382"/>
      <c r="AM382"/>
      <c r="AN382"/>
      <c r="AO382"/>
      <c r="AP382"/>
      <c r="AQ382"/>
      <c r="AR382"/>
      <c r="AS382"/>
      <c r="AT382"/>
      <c r="AU382"/>
      <c r="AV382"/>
      <c r="AW382"/>
      <c r="AX382"/>
      <c r="AY382"/>
    </row>
    <row r="383" spans="7:51" s="22" customFormat="1" x14ac:dyDescent="0.25">
      <c r="G383"/>
      <c r="H383"/>
      <c r="I383" s="2"/>
      <c r="J383"/>
      <c r="K383"/>
      <c r="L383"/>
      <c r="M383"/>
      <c r="N383"/>
      <c r="O383" s="24"/>
      <c r="P383" s="24"/>
      <c r="Q383" s="24"/>
      <c r="R383"/>
      <c r="S383"/>
      <c r="T383"/>
      <c r="U383"/>
      <c r="V383"/>
      <c r="W383"/>
      <c r="X383"/>
      <c r="Y383"/>
      <c r="Z383"/>
      <c r="AA383"/>
      <c r="AB383"/>
      <c r="AC383"/>
      <c r="AD383"/>
      <c r="AE383"/>
      <c r="AF383" s="2"/>
      <c r="AG383"/>
      <c r="AH383"/>
      <c r="AI383"/>
      <c r="AJ383"/>
      <c r="AK383"/>
      <c r="AL383"/>
      <c r="AM383"/>
      <c r="AN383"/>
      <c r="AO383"/>
      <c r="AP383"/>
      <c r="AQ383"/>
      <c r="AR383"/>
      <c r="AS383"/>
      <c r="AT383"/>
      <c r="AU383"/>
      <c r="AV383"/>
      <c r="AW383"/>
      <c r="AX383"/>
      <c r="AY383"/>
    </row>
    <row r="384" spans="7:51" s="22" customFormat="1" x14ac:dyDescent="0.25">
      <c r="G384"/>
      <c r="H384"/>
      <c r="I384" s="2"/>
      <c r="J384"/>
      <c r="K384"/>
      <c r="L384"/>
      <c r="M384"/>
      <c r="N384"/>
      <c r="O384" s="24"/>
      <c r="P384" s="24"/>
      <c r="Q384" s="24"/>
      <c r="R384"/>
      <c r="S384"/>
      <c r="T384"/>
      <c r="U384"/>
      <c r="V384"/>
      <c r="W384"/>
      <c r="X384"/>
      <c r="Y384"/>
      <c r="Z384"/>
      <c r="AA384"/>
      <c r="AB384"/>
      <c r="AC384"/>
      <c r="AD384"/>
      <c r="AE384"/>
      <c r="AF384" s="2"/>
      <c r="AG384"/>
      <c r="AH384"/>
      <c r="AI384"/>
      <c r="AJ384"/>
      <c r="AK384"/>
      <c r="AL384"/>
      <c r="AM384"/>
      <c r="AN384"/>
      <c r="AO384"/>
      <c r="AP384"/>
      <c r="AQ384"/>
      <c r="AR384"/>
      <c r="AS384"/>
      <c r="AT384"/>
      <c r="AU384"/>
      <c r="AV384"/>
      <c r="AW384"/>
      <c r="AX384"/>
      <c r="AY384"/>
    </row>
    <row r="385" spans="7:52" s="22" customFormat="1" x14ac:dyDescent="0.25">
      <c r="G385"/>
      <c r="H385"/>
      <c r="I385" s="2"/>
      <c r="J385"/>
      <c r="K385"/>
      <c r="L385"/>
      <c r="M385"/>
      <c r="N385"/>
      <c r="O385" s="24"/>
      <c r="P385" s="24"/>
      <c r="Q385" s="24"/>
      <c r="R385"/>
      <c r="S385"/>
      <c r="T385"/>
      <c r="U385"/>
      <c r="V385"/>
      <c r="W385"/>
      <c r="X385"/>
      <c r="Y385"/>
      <c r="Z385"/>
      <c r="AA385"/>
      <c r="AB385"/>
      <c r="AC385"/>
      <c r="AD385"/>
      <c r="AE385"/>
      <c r="AF385" s="2"/>
      <c r="AG385"/>
      <c r="AH385"/>
      <c r="AI385"/>
      <c r="AJ385"/>
      <c r="AK385"/>
      <c r="AL385"/>
      <c r="AM385"/>
      <c r="AN385"/>
      <c r="AO385"/>
      <c r="AP385"/>
      <c r="AQ385"/>
      <c r="AR385"/>
      <c r="AS385"/>
      <c r="AT385"/>
      <c r="AU385"/>
      <c r="AV385"/>
      <c r="AW385"/>
      <c r="AX385"/>
      <c r="AY385"/>
    </row>
    <row r="386" spans="7:52" s="22" customFormat="1" x14ac:dyDescent="0.25">
      <c r="G386"/>
      <c r="H386"/>
      <c r="I386" s="2"/>
      <c r="J386"/>
      <c r="K386"/>
      <c r="L386"/>
      <c r="M386"/>
      <c r="N386"/>
      <c r="O386" s="24"/>
      <c r="P386" s="24"/>
      <c r="Q386" s="24"/>
      <c r="R386"/>
      <c r="S386"/>
      <c r="T386"/>
      <c r="U386"/>
      <c r="V386"/>
      <c r="W386"/>
      <c r="X386"/>
      <c r="Y386"/>
      <c r="Z386"/>
      <c r="AA386"/>
      <c r="AB386"/>
      <c r="AC386"/>
      <c r="AD386"/>
      <c r="AE386"/>
      <c r="AF386" s="2"/>
      <c r="AG386"/>
      <c r="AH386"/>
      <c r="AI386"/>
      <c r="AJ386"/>
      <c r="AK386"/>
      <c r="AL386"/>
      <c r="AM386"/>
      <c r="AN386"/>
      <c r="AO386"/>
      <c r="AP386"/>
      <c r="AQ386"/>
      <c r="AR386"/>
      <c r="AS386"/>
      <c r="AT386"/>
      <c r="AU386"/>
      <c r="AV386"/>
      <c r="AW386"/>
      <c r="AX386"/>
      <c r="AY386"/>
    </row>
    <row r="387" spans="7:52" s="22" customFormat="1" x14ac:dyDescent="0.25">
      <c r="G387"/>
      <c r="H387"/>
      <c r="I387" s="2"/>
      <c r="J387"/>
      <c r="K387"/>
      <c r="L387"/>
      <c r="M387"/>
      <c r="N387"/>
      <c r="O387" s="24"/>
      <c r="P387" s="24"/>
      <c r="Q387" s="24"/>
      <c r="R387"/>
      <c r="S387"/>
      <c r="T387"/>
      <c r="U387"/>
      <c r="V387"/>
      <c r="W387"/>
      <c r="X387"/>
      <c r="Y387"/>
      <c r="Z387"/>
      <c r="AA387"/>
      <c r="AB387"/>
      <c r="AC387"/>
      <c r="AD387"/>
      <c r="AE387"/>
      <c r="AF387" s="2"/>
      <c r="AG387"/>
      <c r="AH387"/>
      <c r="AI387"/>
      <c r="AJ387"/>
      <c r="AK387"/>
      <c r="AL387"/>
      <c r="AM387"/>
      <c r="AN387"/>
      <c r="AO387"/>
      <c r="AP387"/>
      <c r="AQ387"/>
      <c r="AR387"/>
      <c r="AS387"/>
      <c r="AT387"/>
      <c r="AU387"/>
      <c r="AV387"/>
      <c r="AW387"/>
      <c r="AX387"/>
      <c r="AY387"/>
    </row>
    <row r="388" spans="7:52" s="22" customFormat="1" x14ac:dyDescent="0.25">
      <c r="G388"/>
      <c r="H388"/>
      <c r="I388" s="2"/>
      <c r="J388"/>
      <c r="K388"/>
      <c r="L388"/>
      <c r="M388"/>
      <c r="N388"/>
      <c r="O388" s="24"/>
      <c r="P388" s="24"/>
      <c r="Q388" s="24"/>
      <c r="R388"/>
      <c r="S388"/>
      <c r="T388"/>
      <c r="U388"/>
      <c r="V388"/>
      <c r="W388"/>
      <c r="X388"/>
      <c r="Y388"/>
      <c r="Z388"/>
      <c r="AA388"/>
      <c r="AB388"/>
      <c r="AC388"/>
      <c r="AD388"/>
      <c r="AE388"/>
      <c r="AF388" s="2"/>
      <c r="AG388"/>
      <c r="AH388"/>
      <c r="AI388"/>
      <c r="AJ388"/>
      <c r="AK388"/>
      <c r="AL388"/>
      <c r="AM388"/>
      <c r="AN388"/>
      <c r="AO388"/>
      <c r="AP388"/>
      <c r="AQ388"/>
      <c r="AR388"/>
      <c r="AS388"/>
      <c r="AT388"/>
      <c r="AU388"/>
      <c r="AV388"/>
      <c r="AW388"/>
      <c r="AX388"/>
      <c r="AY388"/>
    </row>
    <row r="389" spans="7:52" s="22" customFormat="1" x14ac:dyDescent="0.25">
      <c r="G389"/>
      <c r="H389"/>
      <c r="I389" s="2"/>
      <c r="J389"/>
      <c r="K389"/>
      <c r="L389"/>
      <c r="M389"/>
      <c r="N389"/>
      <c r="O389" s="24"/>
      <c r="P389" s="24"/>
      <c r="Q389" s="24"/>
      <c r="R389"/>
      <c r="S389"/>
      <c r="T389"/>
      <c r="U389"/>
      <c r="V389"/>
      <c r="W389"/>
      <c r="X389"/>
      <c r="Y389"/>
      <c r="Z389"/>
      <c r="AA389"/>
      <c r="AB389"/>
      <c r="AC389"/>
      <c r="AD389"/>
      <c r="AE389"/>
      <c r="AF389" s="2"/>
      <c r="AG389"/>
      <c r="AH389"/>
      <c r="AI389"/>
      <c r="AJ389"/>
      <c r="AK389"/>
      <c r="AL389"/>
      <c r="AM389"/>
      <c r="AN389"/>
      <c r="AO389"/>
      <c r="AP389"/>
      <c r="AQ389"/>
      <c r="AR389"/>
      <c r="AS389"/>
      <c r="AT389"/>
      <c r="AU389"/>
      <c r="AV389"/>
      <c r="AW389"/>
      <c r="AX389"/>
      <c r="AY389"/>
    </row>
    <row r="390" spans="7:52" s="22" customFormat="1" x14ac:dyDescent="0.25">
      <c r="G390"/>
      <c r="H390"/>
      <c r="I390" s="2"/>
      <c r="J390"/>
      <c r="K390"/>
      <c r="L390"/>
      <c r="M390"/>
      <c r="N390"/>
      <c r="O390" s="24"/>
      <c r="P390" s="24"/>
      <c r="Q390" s="24"/>
      <c r="R390"/>
      <c r="S390"/>
      <c r="T390"/>
      <c r="U390"/>
      <c r="V390"/>
      <c r="W390"/>
      <c r="X390"/>
      <c r="Y390"/>
      <c r="Z390"/>
      <c r="AA390"/>
      <c r="AB390"/>
      <c r="AC390"/>
      <c r="AD390"/>
      <c r="AE390"/>
      <c r="AF390" s="2"/>
      <c r="AG390"/>
      <c r="AH390"/>
      <c r="AI390"/>
      <c r="AJ390"/>
      <c r="AK390"/>
      <c r="AL390"/>
      <c r="AM390"/>
      <c r="AN390"/>
      <c r="AO390"/>
      <c r="AP390"/>
      <c r="AQ390"/>
      <c r="AR390"/>
      <c r="AS390"/>
      <c r="AT390"/>
      <c r="AU390"/>
      <c r="AV390"/>
      <c r="AW390"/>
      <c r="AX390"/>
      <c r="AY390"/>
    </row>
    <row r="391" spans="7:52" s="22" customFormat="1" x14ac:dyDescent="0.25">
      <c r="G391"/>
      <c r="H391"/>
      <c r="I391" s="2"/>
      <c r="J391"/>
      <c r="K391"/>
      <c r="L391"/>
      <c r="M391"/>
      <c r="N391"/>
      <c r="O391" s="24"/>
      <c r="P391" s="24"/>
      <c r="Q391" s="24"/>
      <c r="R391"/>
      <c r="S391"/>
      <c r="T391"/>
      <c r="U391"/>
      <c r="V391"/>
      <c r="W391"/>
      <c r="X391"/>
      <c r="Y391"/>
      <c r="Z391"/>
      <c r="AA391"/>
      <c r="AB391"/>
      <c r="AC391"/>
      <c r="AD391"/>
      <c r="AE391"/>
      <c r="AF391" s="2"/>
      <c r="AG391"/>
      <c r="AH391"/>
      <c r="AI391"/>
      <c r="AJ391"/>
      <c r="AK391"/>
      <c r="AL391"/>
      <c r="AM391"/>
      <c r="AN391"/>
      <c r="AO391"/>
      <c r="AP391"/>
      <c r="AQ391"/>
      <c r="AR391"/>
      <c r="AS391"/>
      <c r="AT391"/>
      <c r="AU391"/>
      <c r="AV391"/>
      <c r="AW391"/>
      <c r="AX391"/>
      <c r="AY391"/>
    </row>
    <row r="392" spans="7:52" s="22" customFormat="1" x14ac:dyDescent="0.25">
      <c r="G392"/>
      <c r="H392"/>
      <c r="I392" s="2"/>
      <c r="J392"/>
      <c r="K392"/>
      <c r="L392"/>
      <c r="M392"/>
      <c r="N392"/>
      <c r="O392" s="24"/>
      <c r="P392" s="24"/>
      <c r="Q392" s="24"/>
      <c r="R392"/>
      <c r="S392"/>
      <c r="T392"/>
      <c r="U392"/>
      <c r="V392"/>
      <c r="W392"/>
      <c r="X392"/>
      <c r="Y392"/>
      <c r="Z392"/>
      <c r="AA392"/>
      <c r="AB392"/>
      <c r="AC392"/>
      <c r="AD392"/>
      <c r="AE392"/>
      <c r="AF392" s="2"/>
      <c r="AG392"/>
      <c r="AH392"/>
      <c r="AI392"/>
      <c r="AJ392"/>
      <c r="AK392"/>
      <c r="AL392"/>
      <c r="AM392"/>
      <c r="AN392"/>
      <c r="AO392"/>
      <c r="AP392"/>
      <c r="AQ392"/>
      <c r="AR392"/>
      <c r="AS392"/>
      <c r="AT392"/>
      <c r="AU392"/>
      <c r="AV392"/>
      <c r="AW392"/>
      <c r="AX392"/>
      <c r="AY392"/>
    </row>
    <row r="393" spans="7:52" s="22" customFormat="1" x14ac:dyDescent="0.25">
      <c r="G393"/>
      <c r="H393"/>
      <c r="I393" s="2"/>
      <c r="J393"/>
      <c r="K393"/>
      <c r="L393"/>
      <c r="M393"/>
      <c r="N393"/>
      <c r="O393" s="24"/>
      <c r="P393" s="24"/>
      <c r="Q393" s="24"/>
      <c r="R393"/>
      <c r="S393"/>
      <c r="T393"/>
      <c r="U393"/>
      <c r="V393"/>
      <c r="W393"/>
      <c r="X393"/>
      <c r="Y393"/>
      <c r="Z393"/>
      <c r="AA393"/>
      <c r="AB393"/>
      <c r="AC393"/>
      <c r="AD393"/>
      <c r="AE393"/>
      <c r="AF393" s="2"/>
      <c r="AG393"/>
      <c r="AH393"/>
      <c r="AI393"/>
      <c r="AJ393"/>
      <c r="AK393"/>
      <c r="AL393"/>
      <c r="AM393"/>
      <c r="AN393"/>
      <c r="AO393"/>
      <c r="AP393"/>
      <c r="AQ393"/>
      <c r="AR393"/>
      <c r="AS393"/>
      <c r="AT393"/>
      <c r="AU393"/>
      <c r="AV393"/>
      <c r="AW393"/>
      <c r="AX393"/>
      <c r="AY393"/>
    </row>
    <row r="394" spans="7:52" s="22" customFormat="1" x14ac:dyDescent="0.25">
      <c r="G394"/>
      <c r="H394"/>
      <c r="I394" s="2"/>
      <c r="J394"/>
      <c r="K394"/>
      <c r="L394"/>
      <c r="M394"/>
      <c r="N394"/>
      <c r="O394" s="24"/>
      <c r="P394" s="24"/>
      <c r="Q394" s="24"/>
      <c r="R394"/>
      <c r="S394"/>
      <c r="T394"/>
      <c r="U394"/>
      <c r="V394"/>
      <c r="W394"/>
      <c r="X394"/>
      <c r="Y394"/>
      <c r="Z394"/>
      <c r="AA394"/>
      <c r="AB394"/>
      <c r="AC394"/>
      <c r="AD394"/>
      <c r="AE394"/>
      <c r="AF394" s="2"/>
      <c r="AG394"/>
      <c r="AH394"/>
      <c r="AI394"/>
      <c r="AJ394"/>
      <c r="AK394"/>
      <c r="AL394"/>
      <c r="AM394"/>
      <c r="AN394"/>
      <c r="AO394"/>
      <c r="AP394"/>
      <c r="AQ394"/>
      <c r="AR394"/>
      <c r="AS394"/>
      <c r="AT394"/>
      <c r="AU394"/>
      <c r="AV394"/>
      <c r="AW394"/>
      <c r="AX394"/>
      <c r="AY394"/>
    </row>
    <row r="395" spans="7:52" s="22" customFormat="1" x14ac:dyDescent="0.25">
      <c r="G395"/>
      <c r="H395"/>
      <c r="I395" s="2"/>
      <c r="J395"/>
      <c r="K395"/>
      <c r="L395"/>
      <c r="M395"/>
      <c r="N395"/>
      <c r="O395" s="24"/>
      <c r="P395" s="24"/>
      <c r="Q395" s="24"/>
      <c r="R395"/>
      <c r="S395"/>
      <c r="T395"/>
      <c r="U395"/>
      <c r="V395"/>
      <c r="W395"/>
      <c r="X395"/>
      <c r="Y395"/>
      <c r="Z395"/>
      <c r="AA395"/>
      <c r="AB395"/>
      <c r="AC395"/>
      <c r="AD395"/>
      <c r="AE395"/>
      <c r="AF395" s="2"/>
      <c r="AG395"/>
      <c r="AH395"/>
      <c r="AI395"/>
      <c r="AJ395"/>
      <c r="AK395"/>
      <c r="AL395"/>
      <c r="AM395"/>
      <c r="AN395"/>
      <c r="AO395"/>
      <c r="AP395"/>
      <c r="AQ395"/>
      <c r="AR395"/>
      <c r="AS395"/>
      <c r="AT395"/>
      <c r="AU395"/>
      <c r="AV395"/>
      <c r="AW395"/>
      <c r="AX395"/>
      <c r="AY395"/>
    </row>
    <row r="396" spans="7:52" s="22" customFormat="1" x14ac:dyDescent="0.25">
      <c r="G396"/>
      <c r="H396"/>
      <c r="I396" s="2"/>
      <c r="J396"/>
      <c r="K396"/>
      <c r="L396"/>
      <c r="M396"/>
      <c r="N396"/>
      <c r="O396" s="24"/>
      <c r="P396" s="24"/>
      <c r="Q396" s="24"/>
      <c r="R396"/>
      <c r="S396"/>
      <c r="T396"/>
      <c r="U396"/>
      <c r="V396"/>
      <c r="W396"/>
      <c r="X396"/>
      <c r="Y396"/>
      <c r="Z396"/>
      <c r="AA396"/>
      <c r="AB396"/>
      <c r="AC396"/>
      <c r="AD396"/>
      <c r="AE396"/>
      <c r="AF396" s="2"/>
      <c r="AG396"/>
      <c r="AH396"/>
      <c r="AI396"/>
      <c r="AJ396"/>
      <c r="AK396"/>
      <c r="AL396"/>
      <c r="AM396"/>
      <c r="AN396"/>
      <c r="AO396"/>
      <c r="AP396"/>
      <c r="AQ396"/>
      <c r="AR396"/>
      <c r="AS396"/>
      <c r="AT396"/>
      <c r="AU396"/>
      <c r="AV396"/>
      <c r="AW396"/>
      <c r="AX396"/>
      <c r="AY396"/>
    </row>
    <row r="397" spans="7:52" s="22" customFormat="1" x14ac:dyDescent="0.25">
      <c r="G397"/>
      <c r="H397"/>
      <c r="I397" s="2"/>
      <c r="J397"/>
      <c r="K397"/>
      <c r="L397"/>
      <c r="M397"/>
      <c r="N397"/>
      <c r="O397" s="24"/>
      <c r="P397" s="24"/>
      <c r="Q397" s="24"/>
      <c r="R397"/>
      <c r="S397"/>
      <c r="T397"/>
      <c r="U397"/>
      <c r="V397"/>
      <c r="W397"/>
      <c r="X397"/>
      <c r="Y397"/>
      <c r="Z397"/>
      <c r="AA397"/>
      <c r="AB397"/>
      <c r="AC397"/>
      <c r="AD397"/>
      <c r="AE397"/>
      <c r="AF397" s="2"/>
      <c r="AG397"/>
      <c r="AH397"/>
      <c r="AI397"/>
      <c r="AJ397"/>
      <c r="AK397"/>
      <c r="AL397"/>
      <c r="AM397"/>
      <c r="AN397"/>
      <c r="AO397"/>
      <c r="AP397"/>
      <c r="AQ397"/>
      <c r="AR397"/>
      <c r="AS397"/>
      <c r="AT397"/>
      <c r="AU397"/>
      <c r="AV397"/>
      <c r="AW397"/>
      <c r="AX397"/>
      <c r="AY397"/>
    </row>
    <row r="398" spans="7:52" s="22" customFormat="1" x14ac:dyDescent="0.25">
      <c r="G398"/>
      <c r="H398"/>
      <c r="I398" s="2"/>
      <c r="J398"/>
      <c r="K398"/>
      <c r="L398"/>
      <c r="M398"/>
      <c r="N398"/>
      <c r="O398" s="24"/>
      <c r="P398" s="24"/>
      <c r="Q398" s="24"/>
      <c r="R398"/>
      <c r="S398"/>
      <c r="T398"/>
      <c r="U398"/>
      <c r="V398"/>
      <c r="W398"/>
      <c r="X398"/>
      <c r="Y398"/>
      <c r="Z398"/>
      <c r="AA398"/>
      <c r="AB398"/>
      <c r="AC398"/>
      <c r="AD398"/>
      <c r="AE398"/>
      <c r="AF398" s="2"/>
      <c r="AG398"/>
      <c r="AH398"/>
      <c r="AI398"/>
      <c r="AJ398"/>
      <c r="AK398"/>
      <c r="AL398"/>
      <c r="AM398"/>
      <c r="AN398"/>
      <c r="AO398"/>
      <c r="AP398"/>
      <c r="AQ398"/>
      <c r="AR398"/>
      <c r="AS398"/>
      <c r="AT398"/>
      <c r="AU398"/>
      <c r="AV398"/>
      <c r="AW398"/>
      <c r="AX398"/>
      <c r="AY398"/>
    </row>
    <row r="399" spans="7:52" s="22" customFormat="1" x14ac:dyDescent="0.25">
      <c r="G399"/>
      <c r="H399"/>
      <c r="I399" s="2"/>
      <c r="J399"/>
      <c r="K399"/>
      <c r="L399"/>
      <c r="M399"/>
      <c r="N399"/>
      <c r="O399" s="24"/>
      <c r="P399" s="24"/>
      <c r="Q399" s="24"/>
      <c r="R399"/>
      <c r="S399"/>
      <c r="T399"/>
      <c r="U399"/>
      <c r="V399"/>
      <c r="W399"/>
      <c r="X399"/>
      <c r="Y399"/>
      <c r="Z399"/>
      <c r="AA399"/>
      <c r="AB399"/>
      <c r="AC399"/>
      <c r="AD399"/>
      <c r="AE399"/>
      <c r="AF399" s="2"/>
      <c r="AG399"/>
      <c r="AH399"/>
      <c r="AI399"/>
      <c r="AJ399"/>
      <c r="AK399"/>
      <c r="AL399"/>
      <c r="AM399"/>
      <c r="AN399"/>
      <c r="AO399"/>
      <c r="AP399"/>
      <c r="AQ399"/>
      <c r="AR399"/>
      <c r="AS399"/>
      <c r="AT399"/>
      <c r="AU399"/>
      <c r="AV399"/>
      <c r="AW399"/>
      <c r="AX399"/>
      <c r="AY399"/>
      <c r="AZ399"/>
    </row>
  </sheetData>
  <mergeCells count="15">
    <mergeCell ref="R7:AS7"/>
    <mergeCell ref="AT7:AY7"/>
    <mergeCell ref="AZ7:BG7"/>
    <mergeCell ref="L7:L8"/>
    <mergeCell ref="M7:M8"/>
    <mergeCell ref="N7:N8"/>
    <mergeCell ref="O7:O8"/>
    <mergeCell ref="P7:P8"/>
    <mergeCell ref="Q7:Q8"/>
    <mergeCell ref="K7:K8"/>
    <mergeCell ref="C7:F7"/>
    <mergeCell ref="G7:G8"/>
    <mergeCell ref="H7:H8"/>
    <mergeCell ref="I7:I8"/>
    <mergeCell ref="J7:J8"/>
  </mergeCells>
  <conditionalFormatting sqref="L10:L26 L29:L69">
    <cfRule type="cellIs" dxfId="10" priority="4" stopIfTrue="1" operator="lessThan">
      <formula>0</formula>
    </cfRule>
  </conditionalFormatting>
  <conditionalFormatting sqref="L71:L133">
    <cfRule type="cellIs" dxfId="9" priority="3" stopIfTrue="1" operator="lessThan">
      <formula>0</formula>
    </cfRule>
  </conditionalFormatting>
  <conditionalFormatting sqref="R15:R16">
    <cfRule type="cellIs" dxfId="8" priority="1" stopIfTrue="1" operator="lessThan">
      <formula>0</formula>
    </cfRule>
  </conditionalFormatting>
  <printOptions horizontalCentered="1"/>
  <pageMargins left="0.7" right="0.7" top="0.75" bottom="0.75" header="0.3" footer="0.3"/>
  <pageSetup scale="21" orientation="landscape" r:id="rId1"/>
  <headerFooter alignWithMargins="0"/>
  <colBreaks count="1" manualBreakCount="1">
    <brk id="17" max="106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677E0-E33A-4C79-BDB7-5A8101446363}">
  <sheetPr>
    <tabColor theme="6" tint="0.39997558519241921"/>
  </sheetPr>
  <dimension ref="A1:CC414"/>
  <sheetViews>
    <sheetView topLeftCell="A119" workbookViewId="0">
      <selection activeCell="F134" sqref="F134"/>
    </sheetView>
  </sheetViews>
  <sheetFormatPr baseColWidth="10" defaultColWidth="11.44140625" defaultRowHeight="13.2" x14ac:dyDescent="0.25"/>
  <cols>
    <col min="1" max="1" width="13.33203125" customWidth="1"/>
    <col min="2" max="2" width="35.44140625" customWidth="1"/>
    <col min="3" max="3" width="16.5546875" customWidth="1"/>
    <col min="4" max="4" width="16.5546875" hidden="1" customWidth="1"/>
    <col min="5" max="5" width="19" customWidth="1"/>
    <col min="6" max="6" width="19.88671875" customWidth="1"/>
    <col min="7" max="7" width="16.5546875" style="2" hidden="1" customWidth="1"/>
    <col min="8" max="10" width="19.88671875" hidden="1" customWidth="1"/>
    <col min="11" max="12" width="19.88671875" customWidth="1"/>
    <col min="13" max="13" width="13.44140625" hidden="1" customWidth="1"/>
    <col min="14" max="14" width="16.109375" hidden="1" customWidth="1"/>
    <col min="15" max="16" width="16.6640625" style="24" hidden="1" customWidth="1"/>
    <col min="17" max="17" width="16.6640625" style="24" customWidth="1"/>
    <col min="18" max="18" width="14.5546875" hidden="1" customWidth="1"/>
    <col min="19" max="19" width="13.5546875" hidden="1" customWidth="1"/>
    <col min="20" max="20" width="13.33203125" hidden="1" customWidth="1"/>
    <col min="21" max="21" width="12.6640625" hidden="1" customWidth="1"/>
    <col min="22" max="22" width="13.44140625" hidden="1" customWidth="1"/>
    <col min="23" max="44" width="14.88671875" hidden="1" customWidth="1"/>
    <col min="45" max="45" width="16.5546875" hidden="1" customWidth="1"/>
    <col min="46" max="46" width="13.88671875" hidden="1" customWidth="1"/>
    <col min="47" max="47" width="12.33203125" hidden="1" customWidth="1"/>
    <col min="48" max="50" width="11.44140625" hidden="1" customWidth="1"/>
    <col min="51" max="51" width="15.33203125" hidden="1" customWidth="1"/>
    <col min="52" max="52" width="15.88671875" hidden="1" customWidth="1"/>
    <col min="53" max="53" width="12.6640625" style="22" hidden="1" customWidth="1"/>
    <col min="54" max="54" width="15.33203125" hidden="1" customWidth="1"/>
    <col min="55" max="57" width="12.6640625" hidden="1" customWidth="1"/>
    <col min="58" max="58" width="13.88671875" hidden="1" customWidth="1"/>
    <col min="59" max="59" width="14.6640625" hidden="1" customWidth="1"/>
    <col min="60" max="61" width="11.44140625" hidden="1" customWidth="1"/>
    <col min="62" max="75" width="0" hidden="1" customWidth="1"/>
  </cols>
  <sheetData>
    <row r="1" spans="1:59" x14ac:dyDescent="0.25">
      <c r="A1" s="21" t="s">
        <v>0</v>
      </c>
      <c r="C1" s="22"/>
      <c r="H1" s="22"/>
      <c r="I1" s="22"/>
      <c r="R1" s="1" t="s">
        <v>278</v>
      </c>
    </row>
    <row r="2" spans="1:59" x14ac:dyDescent="0.25">
      <c r="A2" s="25" t="s">
        <v>1</v>
      </c>
      <c r="C2" s="26"/>
      <c r="H2" s="2"/>
      <c r="I2" s="2"/>
      <c r="J2" s="2"/>
      <c r="R2" s="1" t="s">
        <v>279</v>
      </c>
    </row>
    <row r="3" spans="1:59" x14ac:dyDescent="0.25">
      <c r="A3" s="21" t="s">
        <v>2</v>
      </c>
      <c r="C3" s="26"/>
      <c r="H3" s="2"/>
      <c r="I3" s="2"/>
      <c r="J3" s="2"/>
      <c r="K3" s="22"/>
      <c r="N3" s="2"/>
    </row>
    <row r="4" spans="1:59" x14ac:dyDescent="0.25">
      <c r="A4" s="21" t="s">
        <v>280</v>
      </c>
      <c r="C4" s="26"/>
      <c r="F4" s="22"/>
      <c r="H4" s="22"/>
      <c r="I4" s="2"/>
      <c r="J4" s="22"/>
      <c r="K4" s="22"/>
      <c r="L4" s="22"/>
      <c r="N4" s="22"/>
    </row>
    <row r="5" spans="1:59" ht="18" customHeight="1" x14ac:dyDescent="0.25">
      <c r="A5" s="21"/>
      <c r="C5" s="26"/>
      <c r="F5" s="22"/>
      <c r="H5" s="22"/>
      <c r="I5" s="22"/>
      <c r="J5" s="22"/>
      <c r="L5" s="22"/>
      <c r="M5" s="28"/>
      <c r="R5" s="9" t="s">
        <v>281</v>
      </c>
    </row>
    <row r="6" spans="1:59" x14ac:dyDescent="0.25">
      <c r="B6" s="22"/>
      <c r="C6" s="22"/>
      <c r="J6" s="2"/>
      <c r="K6" s="22"/>
    </row>
    <row r="7" spans="1:59" s="1" customFormat="1" ht="26.25" customHeight="1" x14ac:dyDescent="0.3">
      <c r="A7" s="95"/>
      <c r="B7" s="95"/>
      <c r="C7" s="82" t="s">
        <v>6</v>
      </c>
      <c r="D7" s="82"/>
      <c r="E7" s="82"/>
      <c r="F7" s="82"/>
      <c r="G7" s="96" t="s">
        <v>7</v>
      </c>
      <c r="H7" s="83" t="s">
        <v>8</v>
      </c>
      <c r="I7" s="83" t="s">
        <v>9</v>
      </c>
      <c r="J7" s="83" t="s">
        <v>10</v>
      </c>
      <c r="K7" s="80" t="s">
        <v>11</v>
      </c>
      <c r="L7" s="80" t="s">
        <v>12</v>
      </c>
      <c r="M7" s="80" t="s">
        <v>13</v>
      </c>
      <c r="N7" s="80" t="s">
        <v>14</v>
      </c>
      <c r="O7" s="92" t="s">
        <v>15</v>
      </c>
      <c r="P7" s="92" t="s">
        <v>16</v>
      </c>
      <c r="Q7" s="92" t="s">
        <v>17</v>
      </c>
      <c r="R7" s="87" t="s">
        <v>18</v>
      </c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  <c r="AI7" s="88"/>
      <c r="AJ7" s="88"/>
      <c r="AK7" s="88"/>
      <c r="AL7" s="88"/>
      <c r="AM7" s="88"/>
      <c r="AN7" s="88"/>
      <c r="AO7" s="88"/>
      <c r="AP7" s="88"/>
      <c r="AQ7" s="88"/>
      <c r="AR7" s="88"/>
      <c r="AS7" s="89"/>
      <c r="AT7" s="90" t="s">
        <v>282</v>
      </c>
      <c r="AU7" s="90"/>
      <c r="AV7" s="90"/>
      <c r="AW7" s="90"/>
      <c r="AX7" s="90"/>
      <c r="AY7" s="90"/>
      <c r="AZ7" s="91" t="s">
        <v>283</v>
      </c>
      <c r="BA7" s="91"/>
      <c r="BB7" s="91"/>
      <c r="BC7" s="91"/>
      <c r="BD7" s="91"/>
      <c r="BE7" s="91"/>
      <c r="BF7" s="91"/>
      <c r="BG7" s="91"/>
    </row>
    <row r="8" spans="1:59" s="1" customFormat="1" ht="53.25" customHeight="1" x14ac:dyDescent="0.4">
      <c r="A8" s="94" t="s">
        <v>21</v>
      </c>
      <c r="B8" s="94"/>
      <c r="C8" s="31" t="s">
        <v>22</v>
      </c>
      <c r="D8" s="31" t="s">
        <v>284</v>
      </c>
      <c r="E8" s="13" t="s">
        <v>285</v>
      </c>
      <c r="F8" s="31" t="s">
        <v>25</v>
      </c>
      <c r="G8" s="97"/>
      <c r="H8" s="84"/>
      <c r="I8" s="84"/>
      <c r="J8" s="84"/>
      <c r="K8" s="81"/>
      <c r="L8" s="81"/>
      <c r="M8" s="81"/>
      <c r="N8" s="81"/>
      <c r="O8" s="93"/>
      <c r="P8" s="93"/>
      <c r="Q8" s="93"/>
      <c r="R8" s="33" t="s">
        <v>26</v>
      </c>
      <c r="S8" s="13" t="s">
        <v>286</v>
      </c>
      <c r="T8" s="13" t="s">
        <v>287</v>
      </c>
      <c r="U8" s="32" t="s">
        <v>288</v>
      </c>
      <c r="V8" s="13" t="s">
        <v>289</v>
      </c>
      <c r="W8" s="13" t="s">
        <v>31</v>
      </c>
      <c r="X8" s="13" t="s">
        <v>290</v>
      </c>
      <c r="Y8" s="13" t="s">
        <v>33</v>
      </c>
      <c r="Z8" s="13" t="s">
        <v>34</v>
      </c>
      <c r="AA8" s="13" t="s">
        <v>291</v>
      </c>
      <c r="AB8" s="13" t="s">
        <v>36</v>
      </c>
      <c r="AC8" s="13" t="s">
        <v>292</v>
      </c>
      <c r="AD8" s="13" t="s">
        <v>38</v>
      </c>
      <c r="AE8" s="13" t="s">
        <v>39</v>
      </c>
      <c r="AF8" s="13" t="s">
        <v>40</v>
      </c>
      <c r="AG8" s="13" t="s">
        <v>41</v>
      </c>
      <c r="AH8" s="13" t="s">
        <v>42</v>
      </c>
      <c r="AI8" s="13" t="s">
        <v>43</v>
      </c>
      <c r="AJ8" s="13" t="s">
        <v>44</v>
      </c>
      <c r="AK8" s="13" t="s">
        <v>45</v>
      </c>
      <c r="AL8" s="13" t="s">
        <v>46</v>
      </c>
      <c r="AM8" s="13" t="s">
        <v>47</v>
      </c>
      <c r="AN8" s="13" t="s">
        <v>48</v>
      </c>
      <c r="AO8" s="13" t="s">
        <v>49</v>
      </c>
      <c r="AP8" s="13" t="s">
        <v>50</v>
      </c>
      <c r="AQ8" s="13" t="s">
        <v>51</v>
      </c>
      <c r="AR8" s="13" t="s">
        <v>52</v>
      </c>
      <c r="AS8" s="13" t="s">
        <v>53</v>
      </c>
      <c r="AT8" s="13" t="s">
        <v>293</v>
      </c>
      <c r="AU8" s="13" t="s">
        <v>294</v>
      </c>
      <c r="AV8" s="13" t="s">
        <v>295</v>
      </c>
      <c r="AW8" s="13" t="s">
        <v>296</v>
      </c>
      <c r="AX8" s="13" t="s">
        <v>297</v>
      </c>
      <c r="AY8" s="13" t="s">
        <v>298</v>
      </c>
      <c r="AZ8" s="14" t="s">
        <v>299</v>
      </c>
      <c r="BA8" s="14" t="s">
        <v>300</v>
      </c>
      <c r="BB8" s="13" t="s">
        <v>301</v>
      </c>
      <c r="BC8" s="13" t="s">
        <v>302</v>
      </c>
      <c r="BD8" s="13" t="s">
        <v>303</v>
      </c>
      <c r="BE8" s="13" t="s">
        <v>304</v>
      </c>
      <c r="BF8" s="13" t="s">
        <v>305</v>
      </c>
      <c r="BG8" s="13" t="s">
        <v>284</v>
      </c>
    </row>
    <row r="9" spans="1:59" s="1" customFormat="1" ht="14.25" customHeight="1" x14ac:dyDescent="0.4">
      <c r="A9" s="30"/>
      <c r="B9" s="30"/>
      <c r="C9" s="16"/>
      <c r="D9" s="15"/>
      <c r="E9" s="15"/>
      <c r="F9" s="15"/>
      <c r="G9" s="2"/>
      <c r="H9" s="15"/>
      <c r="I9" s="15"/>
      <c r="J9" s="15"/>
      <c r="K9" s="15"/>
      <c r="L9" s="15"/>
      <c r="M9" s="15"/>
      <c r="N9" s="15"/>
      <c r="O9" s="17"/>
      <c r="P9" s="17"/>
      <c r="Q9" s="17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6"/>
      <c r="BB9" s="15"/>
      <c r="BC9" s="15"/>
      <c r="BD9" s="15"/>
      <c r="BE9" s="15"/>
      <c r="BF9" s="15"/>
      <c r="BG9" s="15"/>
    </row>
    <row r="10" spans="1:59" x14ac:dyDescent="0.25">
      <c r="A10" s="35">
        <v>0</v>
      </c>
      <c r="B10" s="36" t="s">
        <v>68</v>
      </c>
      <c r="C10" s="18">
        <f>SUM(C12:C26)</f>
        <v>403607580</v>
      </c>
      <c r="D10" s="18">
        <f t="shared" ref="D10:BG10" si="0">SUM(D12:D25)</f>
        <v>0</v>
      </c>
      <c r="E10" s="18">
        <f t="shared" si="0"/>
        <v>2161220</v>
      </c>
      <c r="F10" s="18">
        <f>SUM(F12:F26)</f>
        <v>405768800</v>
      </c>
      <c r="G10" s="68">
        <f>SUM(G12:G26)</f>
        <v>0</v>
      </c>
      <c r="H10" s="18">
        <f>SUM(H12:H26)</f>
        <v>38987230.830000006</v>
      </c>
      <c r="I10" s="18">
        <f t="shared" ref="I10:Q10" si="1">SUM(I12:I26)</f>
        <v>27789378.850000001</v>
      </c>
      <c r="J10" s="18">
        <f>SUM(J12:J26)</f>
        <v>24405285.520000003</v>
      </c>
      <c r="K10" s="18">
        <f t="shared" si="1"/>
        <v>91181895.200000003</v>
      </c>
      <c r="L10" s="18">
        <f t="shared" si="1"/>
        <v>91181895.200000003</v>
      </c>
      <c r="M10" s="18">
        <f t="shared" si="1"/>
        <v>0</v>
      </c>
      <c r="N10" s="18">
        <f t="shared" si="1"/>
        <v>0</v>
      </c>
      <c r="O10" s="18">
        <f t="shared" si="1"/>
        <v>314586904.80000001</v>
      </c>
      <c r="P10" s="18">
        <f t="shared" si="1"/>
        <v>405768800</v>
      </c>
      <c r="Q10" s="18">
        <f t="shared" si="1"/>
        <v>314586904.80000001</v>
      </c>
      <c r="R10" s="18">
        <f t="shared" si="0"/>
        <v>2161220</v>
      </c>
      <c r="S10" s="18">
        <f t="shared" si="0"/>
        <v>0</v>
      </c>
      <c r="T10" s="18">
        <f t="shared" si="0"/>
        <v>0</v>
      </c>
      <c r="U10" s="18">
        <f t="shared" si="0"/>
        <v>0</v>
      </c>
      <c r="V10" s="18">
        <f t="shared" si="0"/>
        <v>0</v>
      </c>
      <c r="W10" s="18">
        <f t="shared" si="0"/>
        <v>0</v>
      </c>
      <c r="X10" s="18">
        <f t="shared" si="0"/>
        <v>0</v>
      </c>
      <c r="Y10" s="18">
        <f t="shared" si="0"/>
        <v>0</v>
      </c>
      <c r="Z10" s="18">
        <f t="shared" si="0"/>
        <v>0</v>
      </c>
      <c r="AA10" s="18">
        <f t="shared" si="0"/>
        <v>0</v>
      </c>
      <c r="AB10" s="18">
        <f t="shared" si="0"/>
        <v>0</v>
      </c>
      <c r="AC10" s="18">
        <f t="shared" si="0"/>
        <v>0</v>
      </c>
      <c r="AD10" s="18">
        <f t="shared" si="0"/>
        <v>0</v>
      </c>
      <c r="AE10" s="18">
        <f t="shared" si="0"/>
        <v>0</v>
      </c>
      <c r="AF10" s="18">
        <f t="shared" si="0"/>
        <v>0</v>
      </c>
      <c r="AG10" s="18">
        <f t="shared" si="0"/>
        <v>0</v>
      </c>
      <c r="AH10" s="18">
        <f t="shared" si="0"/>
        <v>0</v>
      </c>
      <c r="AI10" s="18">
        <f t="shared" si="0"/>
        <v>0</v>
      </c>
      <c r="AJ10" s="18">
        <f t="shared" si="0"/>
        <v>0</v>
      </c>
      <c r="AK10" s="18">
        <f t="shared" si="0"/>
        <v>0</v>
      </c>
      <c r="AL10" s="18">
        <f t="shared" si="0"/>
        <v>0</v>
      </c>
      <c r="AM10" s="18">
        <f t="shared" si="0"/>
        <v>0</v>
      </c>
      <c r="AN10" s="18">
        <f t="shared" si="0"/>
        <v>0</v>
      </c>
      <c r="AO10" s="18">
        <f t="shared" si="0"/>
        <v>0</v>
      </c>
      <c r="AP10" s="18">
        <f t="shared" si="0"/>
        <v>0</v>
      </c>
      <c r="AQ10" s="18">
        <f t="shared" si="0"/>
        <v>0</v>
      </c>
      <c r="AR10" s="18">
        <f t="shared" si="0"/>
        <v>0</v>
      </c>
      <c r="AS10" s="18">
        <f t="shared" si="0"/>
        <v>2161220</v>
      </c>
      <c r="AT10" s="18">
        <f t="shared" si="0"/>
        <v>0</v>
      </c>
      <c r="AU10" s="18">
        <f t="shared" si="0"/>
        <v>0</v>
      </c>
      <c r="AV10" s="18">
        <f t="shared" si="0"/>
        <v>0</v>
      </c>
      <c r="AW10" s="18">
        <f t="shared" si="0"/>
        <v>0</v>
      </c>
      <c r="AX10" s="18">
        <f t="shared" si="0"/>
        <v>0</v>
      </c>
      <c r="AY10" s="18">
        <f t="shared" si="0"/>
        <v>0</v>
      </c>
      <c r="AZ10" s="18">
        <f t="shared" si="0"/>
        <v>0</v>
      </c>
      <c r="BA10" s="18">
        <f t="shared" si="0"/>
        <v>0</v>
      </c>
      <c r="BB10" s="18">
        <f t="shared" si="0"/>
        <v>0</v>
      </c>
      <c r="BC10" s="18">
        <f t="shared" si="0"/>
        <v>0</v>
      </c>
      <c r="BD10" s="18">
        <f t="shared" si="0"/>
        <v>0</v>
      </c>
      <c r="BE10" s="18">
        <f t="shared" si="0"/>
        <v>0</v>
      </c>
      <c r="BF10" s="18">
        <f t="shared" si="0"/>
        <v>0</v>
      </c>
      <c r="BG10" s="18">
        <f t="shared" si="0"/>
        <v>0</v>
      </c>
    </row>
    <row r="11" spans="1:59" s="1" customFormat="1" x14ac:dyDescent="0.25">
      <c r="A11" s="21"/>
      <c r="C11" s="22"/>
      <c r="D11" s="3"/>
      <c r="E11" s="3"/>
      <c r="F11" s="3"/>
      <c r="G11" s="4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22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</row>
    <row r="12" spans="1:59" ht="12" customHeight="1" x14ac:dyDescent="0.25">
      <c r="A12" s="25" t="s">
        <v>69</v>
      </c>
      <c r="B12" t="s">
        <v>70</v>
      </c>
      <c r="C12" s="22">
        <v>156849063</v>
      </c>
      <c r="D12" s="22">
        <f t="shared" ref="D12:D25" si="2">+BG12</f>
        <v>0</v>
      </c>
      <c r="E12" s="22">
        <f t="shared" ref="E12:E25" si="3">+AS12+AY12</f>
        <v>31588824</v>
      </c>
      <c r="F12" s="22">
        <f t="shared" ref="F12:F25" si="4">+C12+D12+E12</f>
        <v>188437887</v>
      </c>
      <c r="H12" s="22">
        <v>11615820</v>
      </c>
      <c r="I12" s="22">
        <v>13728426.5</v>
      </c>
      <c r="J12" s="22">
        <v>13528044.35</v>
      </c>
      <c r="K12" s="22">
        <f t="shared" ref="K12:K26" si="5">SUM(H12:J12)</f>
        <v>38872290.850000001</v>
      </c>
      <c r="L12" s="22">
        <f t="shared" ref="L12:L26" si="6">K12+G12</f>
        <v>38872290.850000001</v>
      </c>
      <c r="M12" s="22">
        <v>0</v>
      </c>
      <c r="N12" s="22">
        <f t="shared" ref="N12:N76" si="7">IF(M12&gt;0,(L12-M12),0)</f>
        <v>0</v>
      </c>
      <c r="O12" s="24">
        <f t="shared" ref="O12:O25" si="8">F12-L12</f>
        <v>149565596.15000001</v>
      </c>
      <c r="P12" s="24">
        <f t="shared" ref="P12:P25" si="9">F12-M12</f>
        <v>188437887</v>
      </c>
      <c r="Q12" s="24">
        <f t="shared" ref="Q12:Q25" si="10">IF(N12&gt;0,(F12-L12-N12),(F12-L12+N12))</f>
        <v>149565596.15000001</v>
      </c>
      <c r="R12" s="22">
        <v>31588824</v>
      </c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>
        <f t="shared" ref="AS12:AS25" si="11">SUM(R12:AR12)</f>
        <v>31588824</v>
      </c>
      <c r="AT12" s="22"/>
      <c r="AU12" s="22"/>
      <c r="AV12" s="22"/>
      <c r="AW12" s="22"/>
      <c r="AX12" s="22"/>
      <c r="AY12" s="22">
        <f t="shared" ref="AY12:AY25" si="12">+AT12+AU12+AV12+AW12+AX12</f>
        <v>0</v>
      </c>
      <c r="AZ12" s="22"/>
      <c r="BF12" s="2"/>
      <c r="BG12" s="22">
        <f t="shared" ref="BG12:BG25" si="13">SUM(AZ12:BF12)</f>
        <v>0</v>
      </c>
    </row>
    <row r="13" spans="1:59" ht="12" customHeight="1" x14ac:dyDescent="0.25">
      <c r="A13" s="25" t="s">
        <v>71</v>
      </c>
      <c r="B13" t="s">
        <v>72</v>
      </c>
      <c r="C13" s="22">
        <v>31000000</v>
      </c>
      <c r="D13" s="22">
        <f t="shared" si="2"/>
        <v>0</v>
      </c>
      <c r="E13" s="22">
        <f t="shared" si="3"/>
        <v>0</v>
      </c>
      <c r="F13" s="22">
        <f t="shared" si="4"/>
        <v>31000000</v>
      </c>
      <c r="H13" s="22">
        <v>835450</v>
      </c>
      <c r="I13" s="22">
        <v>835450</v>
      </c>
      <c r="J13" s="22">
        <v>835450</v>
      </c>
      <c r="K13" s="22">
        <f t="shared" si="5"/>
        <v>2506350</v>
      </c>
      <c r="L13" s="22">
        <f t="shared" si="6"/>
        <v>2506350</v>
      </c>
      <c r="M13" s="22">
        <v>0</v>
      </c>
      <c r="N13" s="22">
        <f t="shared" si="7"/>
        <v>0</v>
      </c>
      <c r="O13" s="24">
        <f t="shared" si="8"/>
        <v>28493650</v>
      </c>
      <c r="P13" s="24">
        <f t="shared" si="9"/>
        <v>31000000</v>
      </c>
      <c r="Q13" s="24">
        <f t="shared" si="10"/>
        <v>28493650</v>
      </c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>
        <f t="shared" si="11"/>
        <v>0</v>
      </c>
      <c r="AT13" s="22"/>
      <c r="AU13" s="22"/>
      <c r="AV13" s="22"/>
      <c r="AW13" s="22"/>
      <c r="AX13" s="22"/>
      <c r="AY13" s="22">
        <f t="shared" si="12"/>
        <v>0</v>
      </c>
      <c r="AZ13" s="22"/>
      <c r="BF13" s="2"/>
      <c r="BG13" s="22">
        <f t="shared" si="13"/>
        <v>0</v>
      </c>
    </row>
    <row r="14" spans="1:59" x14ac:dyDescent="0.25">
      <c r="A14" s="25" t="s">
        <v>73</v>
      </c>
      <c r="B14" t="s">
        <v>74</v>
      </c>
      <c r="C14" s="22">
        <v>3500000</v>
      </c>
      <c r="D14" s="22">
        <f t="shared" si="2"/>
        <v>0</v>
      </c>
      <c r="E14" s="22">
        <f t="shared" si="3"/>
        <v>0</v>
      </c>
      <c r="F14" s="22">
        <f t="shared" si="4"/>
        <v>3500000</v>
      </c>
      <c r="H14" s="22">
        <v>321752.7</v>
      </c>
      <c r="I14" s="22">
        <v>109266.25</v>
      </c>
      <c r="J14" s="22">
        <v>101169.4</v>
      </c>
      <c r="K14" s="22">
        <f t="shared" si="5"/>
        <v>532188.35</v>
      </c>
      <c r="L14" s="22">
        <f t="shared" si="6"/>
        <v>532188.35</v>
      </c>
      <c r="M14" s="22">
        <v>0</v>
      </c>
      <c r="N14" s="22">
        <f t="shared" si="7"/>
        <v>0</v>
      </c>
      <c r="O14" s="24">
        <f t="shared" si="8"/>
        <v>2967811.65</v>
      </c>
      <c r="P14" s="24">
        <f t="shared" si="9"/>
        <v>3500000</v>
      </c>
      <c r="Q14" s="24">
        <f t="shared" si="10"/>
        <v>2967811.65</v>
      </c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>
        <f t="shared" si="11"/>
        <v>0</v>
      </c>
      <c r="AT14" s="22"/>
      <c r="AU14" s="22"/>
      <c r="AV14" s="22"/>
      <c r="AW14" s="22"/>
      <c r="AX14" s="22"/>
      <c r="AY14" s="22">
        <f t="shared" si="12"/>
        <v>0</v>
      </c>
      <c r="AZ14" s="22"/>
      <c r="BF14" s="2"/>
      <c r="BG14" s="22">
        <f t="shared" si="13"/>
        <v>0</v>
      </c>
    </row>
    <row r="15" spans="1:59" x14ac:dyDescent="0.25">
      <c r="A15" s="25" t="s">
        <v>75</v>
      </c>
      <c r="B15" t="s">
        <v>306</v>
      </c>
      <c r="C15" s="22"/>
      <c r="D15" s="22">
        <f t="shared" si="2"/>
        <v>0</v>
      </c>
      <c r="E15" s="22">
        <f t="shared" si="3"/>
        <v>0</v>
      </c>
      <c r="F15" s="22">
        <f t="shared" si="4"/>
        <v>0</v>
      </c>
      <c r="H15" s="22">
        <v>0</v>
      </c>
      <c r="I15" s="22">
        <v>0</v>
      </c>
      <c r="J15" s="22">
        <v>0</v>
      </c>
      <c r="K15" s="22">
        <f t="shared" si="5"/>
        <v>0</v>
      </c>
      <c r="L15" s="22">
        <f t="shared" si="6"/>
        <v>0</v>
      </c>
      <c r="M15" s="22">
        <v>0</v>
      </c>
      <c r="N15" s="22">
        <f t="shared" si="7"/>
        <v>0</v>
      </c>
      <c r="O15" s="24">
        <f t="shared" si="8"/>
        <v>0</v>
      </c>
      <c r="P15" s="24">
        <f t="shared" si="9"/>
        <v>0</v>
      </c>
      <c r="Q15" s="24">
        <f t="shared" si="10"/>
        <v>0</v>
      </c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>
        <f t="shared" si="11"/>
        <v>0</v>
      </c>
      <c r="AT15" s="22"/>
      <c r="AU15" s="22"/>
      <c r="AV15" s="22"/>
      <c r="AW15" s="22"/>
      <c r="AX15" s="22"/>
      <c r="AY15" s="22">
        <f t="shared" si="12"/>
        <v>0</v>
      </c>
      <c r="AZ15" s="22"/>
      <c r="BF15" s="2"/>
      <c r="BG15" s="22">
        <f t="shared" si="13"/>
        <v>0</v>
      </c>
    </row>
    <row r="16" spans="1:59" x14ac:dyDescent="0.25">
      <c r="A16" s="25" t="s">
        <v>77</v>
      </c>
      <c r="B16" t="s">
        <v>78</v>
      </c>
      <c r="C16" s="22">
        <v>49800000</v>
      </c>
      <c r="D16" s="22">
        <f t="shared" si="2"/>
        <v>0</v>
      </c>
      <c r="E16" s="22">
        <f t="shared" si="3"/>
        <v>-12616081</v>
      </c>
      <c r="F16" s="22">
        <f t="shared" si="4"/>
        <v>37183919</v>
      </c>
      <c r="H16" s="22">
        <v>2448816</v>
      </c>
      <c r="I16" s="22">
        <v>2411604</v>
      </c>
      <c r="J16" s="22">
        <v>2510458.85</v>
      </c>
      <c r="K16" s="22">
        <f t="shared" si="5"/>
        <v>7370878.8499999996</v>
      </c>
      <c r="L16" s="22">
        <f t="shared" si="6"/>
        <v>7370878.8499999996</v>
      </c>
      <c r="M16" s="22">
        <v>0</v>
      </c>
      <c r="N16" s="22">
        <f t="shared" si="7"/>
        <v>0</v>
      </c>
      <c r="O16" s="24">
        <f t="shared" si="8"/>
        <v>29813040.149999999</v>
      </c>
      <c r="P16" s="24">
        <f t="shared" si="9"/>
        <v>37183919</v>
      </c>
      <c r="Q16" s="24">
        <f t="shared" si="10"/>
        <v>29813040.149999999</v>
      </c>
      <c r="R16" s="22">
        <v>-12616081</v>
      </c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>
        <f t="shared" si="11"/>
        <v>-12616081</v>
      </c>
      <c r="AT16" s="22"/>
      <c r="AU16" s="22"/>
      <c r="AV16" s="22"/>
      <c r="AW16" s="22"/>
      <c r="AX16" s="22"/>
      <c r="AY16" s="22">
        <f t="shared" si="12"/>
        <v>0</v>
      </c>
      <c r="AZ16" s="22"/>
      <c r="BF16" s="2"/>
      <c r="BG16" s="22">
        <f t="shared" si="13"/>
        <v>0</v>
      </c>
    </row>
    <row r="17" spans="1:81" x14ac:dyDescent="0.25">
      <c r="A17" s="25" t="s">
        <v>79</v>
      </c>
      <c r="B17" t="s">
        <v>80</v>
      </c>
      <c r="C17" s="22">
        <v>51144170</v>
      </c>
      <c r="D17" s="22">
        <f t="shared" si="2"/>
        <v>0</v>
      </c>
      <c r="E17" s="22">
        <f t="shared" si="3"/>
        <v>-15200500</v>
      </c>
      <c r="F17" s="22">
        <f t="shared" si="4"/>
        <v>35943670</v>
      </c>
      <c r="H17" s="22">
        <v>2981507.5</v>
      </c>
      <c r="I17" s="22">
        <v>2981507.5</v>
      </c>
      <c r="J17" s="22">
        <v>2725394.5</v>
      </c>
      <c r="K17" s="22">
        <f t="shared" si="5"/>
        <v>8688409.5</v>
      </c>
      <c r="L17" s="22">
        <f t="shared" si="6"/>
        <v>8688409.5</v>
      </c>
      <c r="M17" s="22">
        <v>0</v>
      </c>
      <c r="N17" s="22">
        <f t="shared" si="7"/>
        <v>0</v>
      </c>
      <c r="O17" s="24">
        <f t="shared" si="8"/>
        <v>27255260.5</v>
      </c>
      <c r="P17" s="24">
        <f t="shared" si="9"/>
        <v>35943670</v>
      </c>
      <c r="Q17" s="24">
        <f t="shared" si="10"/>
        <v>27255260.5</v>
      </c>
      <c r="R17" s="22">
        <v>-15200500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>
        <f t="shared" si="11"/>
        <v>-15200500</v>
      </c>
      <c r="AT17" s="22"/>
      <c r="AU17" s="22"/>
      <c r="AV17" s="22"/>
      <c r="AW17" s="22"/>
      <c r="AX17" s="22"/>
      <c r="AY17" s="22">
        <f t="shared" si="12"/>
        <v>0</v>
      </c>
      <c r="AZ17" s="22"/>
      <c r="BF17" s="2"/>
      <c r="BG17" s="22">
        <f t="shared" si="13"/>
        <v>0</v>
      </c>
    </row>
    <row r="18" spans="1:81" x14ac:dyDescent="0.25">
      <c r="A18" s="25" t="s">
        <v>81</v>
      </c>
      <c r="B18" t="s">
        <v>82</v>
      </c>
      <c r="C18" s="22">
        <v>19000000</v>
      </c>
      <c r="D18" s="22">
        <f t="shared" si="2"/>
        <v>0</v>
      </c>
      <c r="E18" s="22">
        <f t="shared" si="3"/>
        <v>0</v>
      </c>
      <c r="F18" s="22">
        <f t="shared" si="4"/>
        <v>19000000</v>
      </c>
      <c r="H18" s="22">
        <v>0</v>
      </c>
      <c r="I18" s="22">
        <v>0</v>
      </c>
      <c r="J18" s="22">
        <v>0</v>
      </c>
      <c r="K18" s="22">
        <f t="shared" si="5"/>
        <v>0</v>
      </c>
      <c r="L18" s="22">
        <f t="shared" si="6"/>
        <v>0</v>
      </c>
      <c r="M18" s="22">
        <v>0</v>
      </c>
      <c r="N18" s="22">
        <f t="shared" si="7"/>
        <v>0</v>
      </c>
      <c r="O18" s="24">
        <f t="shared" si="8"/>
        <v>19000000</v>
      </c>
      <c r="P18" s="24">
        <f t="shared" si="9"/>
        <v>19000000</v>
      </c>
      <c r="Q18" s="24">
        <f t="shared" si="10"/>
        <v>19000000</v>
      </c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>
        <f t="shared" si="11"/>
        <v>0</v>
      </c>
      <c r="AT18" s="22"/>
      <c r="AU18" s="22"/>
      <c r="AV18" s="22"/>
      <c r="AW18" s="22"/>
      <c r="AX18" s="22"/>
      <c r="AY18" s="22">
        <f t="shared" si="12"/>
        <v>0</v>
      </c>
      <c r="AZ18" s="22"/>
      <c r="BB18" s="22"/>
      <c r="BC18" s="22"/>
      <c r="BD18" s="22"/>
      <c r="BE18" s="22"/>
      <c r="BF18" s="2"/>
      <c r="BG18" s="22">
        <f t="shared" si="13"/>
        <v>0</v>
      </c>
    </row>
    <row r="19" spans="1:81" x14ac:dyDescent="0.25">
      <c r="A19" s="25" t="s">
        <v>83</v>
      </c>
      <c r="B19" t="s">
        <v>84</v>
      </c>
      <c r="C19" s="22">
        <v>18500000</v>
      </c>
      <c r="D19" s="22">
        <f t="shared" si="2"/>
        <v>0</v>
      </c>
      <c r="E19" s="22">
        <f t="shared" si="3"/>
        <v>-1611023</v>
      </c>
      <c r="F19" s="22">
        <f t="shared" si="4"/>
        <v>16888977</v>
      </c>
      <c r="H19" s="22">
        <v>16888976.900000002</v>
      </c>
      <c r="I19" s="22">
        <v>0</v>
      </c>
      <c r="J19" s="22">
        <v>0</v>
      </c>
      <c r="K19" s="22">
        <f t="shared" si="5"/>
        <v>16888976.900000002</v>
      </c>
      <c r="L19" s="22">
        <f t="shared" si="6"/>
        <v>16888976.900000002</v>
      </c>
      <c r="M19" s="22">
        <v>0</v>
      </c>
      <c r="N19" s="22">
        <f t="shared" si="7"/>
        <v>0</v>
      </c>
      <c r="O19" s="24">
        <f t="shared" si="8"/>
        <v>9.9999997764825821E-2</v>
      </c>
      <c r="P19" s="24">
        <f t="shared" si="9"/>
        <v>16888977</v>
      </c>
      <c r="Q19" s="24">
        <f t="shared" si="10"/>
        <v>9.9999997764825821E-2</v>
      </c>
      <c r="R19" s="22">
        <v>-1611023</v>
      </c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>
        <f t="shared" si="11"/>
        <v>-1611023</v>
      </c>
      <c r="AT19" s="22"/>
      <c r="AU19" s="22"/>
      <c r="AV19" s="22"/>
      <c r="AW19" s="22"/>
      <c r="AX19" s="22"/>
      <c r="AY19" s="22">
        <f t="shared" si="12"/>
        <v>0</v>
      </c>
      <c r="AZ19" s="3"/>
      <c r="BB19" s="22"/>
      <c r="BC19" s="22"/>
      <c r="BD19" s="22"/>
      <c r="BE19" s="22"/>
      <c r="BF19" s="2"/>
      <c r="BG19" s="22">
        <f t="shared" si="13"/>
        <v>0</v>
      </c>
    </row>
    <row r="20" spans="1:81" x14ac:dyDescent="0.25">
      <c r="A20" s="25" t="s">
        <v>85</v>
      </c>
      <c r="B20" t="s">
        <v>86</v>
      </c>
      <c r="C20" s="22">
        <v>6700000</v>
      </c>
      <c r="D20" s="22">
        <f t="shared" si="2"/>
        <v>0</v>
      </c>
      <c r="E20" s="22">
        <f t="shared" si="3"/>
        <v>0</v>
      </c>
      <c r="F20" s="22">
        <f t="shared" si="4"/>
        <v>6700000</v>
      </c>
      <c r="H20" s="22">
        <v>519380.5</v>
      </c>
      <c r="I20" s="22">
        <v>519380.5</v>
      </c>
      <c r="J20" s="22">
        <v>493468.3</v>
      </c>
      <c r="K20" s="22">
        <f t="shared" si="5"/>
        <v>1532229.3</v>
      </c>
      <c r="L20" s="22">
        <f t="shared" si="6"/>
        <v>1532229.3</v>
      </c>
      <c r="M20" s="22">
        <v>0</v>
      </c>
      <c r="N20" s="22">
        <f t="shared" si="7"/>
        <v>0</v>
      </c>
      <c r="O20" s="24">
        <f t="shared" si="8"/>
        <v>5167770.7</v>
      </c>
      <c r="P20" s="24">
        <f t="shared" si="9"/>
        <v>6700000</v>
      </c>
      <c r="Q20" s="24">
        <f t="shared" si="10"/>
        <v>5167770.7</v>
      </c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>
        <f t="shared" si="11"/>
        <v>0</v>
      </c>
      <c r="AT20" s="22"/>
      <c r="AU20" s="22"/>
      <c r="AV20" s="22"/>
      <c r="AW20" s="22"/>
      <c r="AX20" s="22"/>
      <c r="AY20" s="22">
        <f t="shared" si="12"/>
        <v>0</v>
      </c>
      <c r="AZ20" s="22"/>
      <c r="BB20" s="22"/>
      <c r="BC20" s="22"/>
      <c r="BD20" s="22"/>
      <c r="BE20" s="22"/>
      <c r="BF20" s="2"/>
      <c r="BG20" s="22">
        <f t="shared" si="13"/>
        <v>0</v>
      </c>
    </row>
    <row r="21" spans="1:81" x14ac:dyDescent="0.25">
      <c r="A21" s="25" t="s">
        <v>87</v>
      </c>
      <c r="B21" t="s">
        <v>88</v>
      </c>
      <c r="C21" s="22">
        <v>31097392</v>
      </c>
      <c r="D21" s="22">
        <f t="shared" si="2"/>
        <v>0</v>
      </c>
      <c r="E21" s="22">
        <f t="shared" si="3"/>
        <v>0</v>
      </c>
      <c r="F21" s="22">
        <f t="shared" si="4"/>
        <v>31097392</v>
      </c>
      <c r="H21" s="22">
        <v>1492054.35</v>
      </c>
      <c r="I21" s="22">
        <v>3315299.92</v>
      </c>
      <c r="J21" s="22">
        <v>1899008.83</v>
      </c>
      <c r="K21" s="22">
        <f t="shared" si="5"/>
        <v>6706363.0999999996</v>
      </c>
      <c r="L21" s="22">
        <f t="shared" si="6"/>
        <v>6706363.0999999996</v>
      </c>
      <c r="M21" s="22">
        <v>0</v>
      </c>
      <c r="N21" s="22">
        <f t="shared" si="7"/>
        <v>0</v>
      </c>
      <c r="O21" s="24">
        <f t="shared" si="8"/>
        <v>24391028.899999999</v>
      </c>
      <c r="P21" s="24">
        <f t="shared" si="9"/>
        <v>31097392</v>
      </c>
      <c r="Q21" s="24">
        <f t="shared" si="10"/>
        <v>24391028.899999999</v>
      </c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>
        <f t="shared" si="11"/>
        <v>0</v>
      </c>
      <c r="AT21" s="22"/>
      <c r="AU21" s="22"/>
      <c r="AV21" s="22"/>
      <c r="AW21" s="22"/>
      <c r="AX21" s="22"/>
      <c r="AY21" s="22">
        <f t="shared" si="12"/>
        <v>0</v>
      </c>
      <c r="AZ21" s="22"/>
      <c r="BB21" s="22"/>
      <c r="BC21" s="22"/>
      <c r="BD21" s="22"/>
      <c r="BE21" s="22"/>
      <c r="BF21" s="2"/>
      <c r="BG21" s="22">
        <f t="shared" si="13"/>
        <v>0</v>
      </c>
    </row>
    <row r="22" spans="1:81" x14ac:dyDescent="0.25">
      <c r="A22" s="25" t="s">
        <v>89</v>
      </c>
      <c r="B22" t="s">
        <v>90</v>
      </c>
      <c r="C22" s="22">
        <v>1632292</v>
      </c>
      <c r="D22" s="22">
        <f t="shared" si="2"/>
        <v>0</v>
      </c>
      <c r="E22" s="22">
        <f t="shared" si="3"/>
        <v>0</v>
      </c>
      <c r="F22" s="22">
        <f t="shared" si="4"/>
        <v>1632292</v>
      </c>
      <c r="H22" s="22">
        <v>80652.2</v>
      </c>
      <c r="I22" s="22">
        <v>179205.41</v>
      </c>
      <c r="J22" s="22">
        <v>102649.48</v>
      </c>
      <c r="K22" s="22">
        <f t="shared" si="5"/>
        <v>362507.08999999997</v>
      </c>
      <c r="L22" s="22">
        <f t="shared" si="6"/>
        <v>362507.08999999997</v>
      </c>
      <c r="M22" s="22">
        <v>0</v>
      </c>
      <c r="N22" s="22">
        <f t="shared" si="7"/>
        <v>0</v>
      </c>
      <c r="O22" s="24">
        <f t="shared" si="8"/>
        <v>1269784.9100000001</v>
      </c>
      <c r="P22" s="24">
        <f t="shared" si="9"/>
        <v>1632292</v>
      </c>
      <c r="Q22" s="24">
        <f t="shared" si="10"/>
        <v>1269784.9100000001</v>
      </c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>
        <f t="shared" si="11"/>
        <v>0</v>
      </c>
      <c r="AT22" s="22"/>
      <c r="AU22" s="22"/>
      <c r="AV22" s="22"/>
      <c r="AW22" s="22"/>
      <c r="AX22" s="22"/>
      <c r="AY22" s="22">
        <f t="shared" si="12"/>
        <v>0</v>
      </c>
      <c r="AZ22" s="22"/>
      <c r="BB22" s="22"/>
      <c r="BC22" s="22"/>
      <c r="BD22" s="22"/>
      <c r="BE22" s="22"/>
      <c r="BF22" s="2"/>
      <c r="BG22" s="22">
        <f t="shared" si="13"/>
        <v>0</v>
      </c>
    </row>
    <row r="23" spans="1:81" x14ac:dyDescent="0.25">
      <c r="A23" s="25" t="s">
        <v>91</v>
      </c>
      <c r="B23" t="s">
        <v>92</v>
      </c>
      <c r="C23" s="22">
        <v>17694039</v>
      </c>
      <c r="D23" s="22">
        <f t="shared" si="2"/>
        <v>0</v>
      </c>
      <c r="E23" s="22">
        <f t="shared" si="3"/>
        <v>0</v>
      </c>
      <c r="F23" s="22">
        <f t="shared" si="4"/>
        <v>17694039</v>
      </c>
      <c r="H23" s="22">
        <v>874263.21</v>
      </c>
      <c r="I23" s="22">
        <v>1942586.77</v>
      </c>
      <c r="J23" s="22">
        <v>1112716.5</v>
      </c>
      <c r="K23" s="22">
        <f t="shared" si="5"/>
        <v>3929566.48</v>
      </c>
      <c r="L23" s="22">
        <f t="shared" si="6"/>
        <v>3929566.48</v>
      </c>
      <c r="M23" s="22">
        <v>0</v>
      </c>
      <c r="N23" s="22">
        <f t="shared" si="7"/>
        <v>0</v>
      </c>
      <c r="O23" s="24">
        <f t="shared" si="8"/>
        <v>13764472.52</v>
      </c>
      <c r="P23" s="24">
        <f t="shared" si="9"/>
        <v>17694039</v>
      </c>
      <c r="Q23" s="24">
        <f t="shared" si="10"/>
        <v>13764472.52</v>
      </c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>
        <f t="shared" si="11"/>
        <v>0</v>
      </c>
      <c r="AT23" s="22"/>
      <c r="AU23" s="22"/>
      <c r="AV23" s="22"/>
      <c r="AW23" s="22"/>
      <c r="AX23" s="22"/>
      <c r="AY23" s="22">
        <f t="shared" si="12"/>
        <v>0</v>
      </c>
      <c r="AZ23" s="22"/>
      <c r="BB23" s="22"/>
      <c r="BC23" s="22"/>
      <c r="BD23" s="22"/>
      <c r="BE23" s="22"/>
      <c r="BF23" s="2"/>
      <c r="BG23" s="22">
        <f t="shared" si="13"/>
        <v>0</v>
      </c>
    </row>
    <row r="24" spans="1:81" s="1" customFormat="1" x14ac:dyDescent="0.25">
      <c r="A24" s="25" t="s">
        <v>93</v>
      </c>
      <c r="B24" t="s">
        <v>94</v>
      </c>
      <c r="C24" s="22">
        <v>9793749</v>
      </c>
      <c r="D24" s="22">
        <f t="shared" si="2"/>
        <v>0</v>
      </c>
      <c r="E24" s="22">
        <f t="shared" si="3"/>
        <v>0</v>
      </c>
      <c r="F24" s="22">
        <f t="shared" si="4"/>
        <v>9793749</v>
      </c>
      <c r="G24" s="2"/>
      <c r="H24" s="22">
        <v>483910.24</v>
      </c>
      <c r="I24" s="22">
        <v>1075232.5699999998</v>
      </c>
      <c r="J24" s="22">
        <v>615895.07999999996</v>
      </c>
      <c r="K24" s="22">
        <f t="shared" si="5"/>
        <v>2175037.8899999997</v>
      </c>
      <c r="L24" s="22">
        <f t="shared" si="6"/>
        <v>2175037.8899999997</v>
      </c>
      <c r="M24" s="22">
        <v>0</v>
      </c>
      <c r="N24" s="22">
        <f t="shared" si="7"/>
        <v>0</v>
      </c>
      <c r="O24" s="24">
        <f t="shared" si="8"/>
        <v>7618711.1100000003</v>
      </c>
      <c r="P24" s="24">
        <f t="shared" si="9"/>
        <v>9793749</v>
      </c>
      <c r="Q24" s="24">
        <f t="shared" si="10"/>
        <v>7618711.1100000003</v>
      </c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>
        <f t="shared" si="11"/>
        <v>0</v>
      </c>
      <c r="AT24" s="22"/>
      <c r="AU24" s="22"/>
      <c r="AV24" s="22"/>
      <c r="AW24" s="22"/>
      <c r="AX24" s="22"/>
      <c r="AY24" s="22">
        <f t="shared" si="12"/>
        <v>0</v>
      </c>
      <c r="AZ24" s="22"/>
      <c r="BA24" s="22"/>
      <c r="BB24" s="22"/>
      <c r="BC24" s="22"/>
      <c r="BD24" s="22"/>
      <c r="BE24" s="22"/>
      <c r="BF24" s="2"/>
      <c r="BG24" s="22">
        <f t="shared" si="13"/>
        <v>0</v>
      </c>
      <c r="BH24"/>
      <c r="BI24"/>
      <c r="BJ24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</row>
    <row r="25" spans="1:81" x14ac:dyDescent="0.25">
      <c r="A25" s="25" t="s">
        <v>95</v>
      </c>
      <c r="B25" t="s">
        <v>96</v>
      </c>
      <c r="C25" s="2">
        <v>4896875</v>
      </c>
      <c r="D25" s="22">
        <f t="shared" si="2"/>
        <v>0</v>
      </c>
      <c r="E25" s="22">
        <f t="shared" si="3"/>
        <v>0</v>
      </c>
      <c r="F25" s="22">
        <f t="shared" si="4"/>
        <v>4896875</v>
      </c>
      <c r="H25" s="22">
        <v>241954.23</v>
      </c>
      <c r="I25" s="22">
        <v>537614.63</v>
      </c>
      <c r="J25" s="22">
        <v>307946.38</v>
      </c>
      <c r="K25" s="22">
        <f t="shared" si="5"/>
        <v>1087515.24</v>
      </c>
      <c r="L25" s="22">
        <f t="shared" si="6"/>
        <v>1087515.24</v>
      </c>
      <c r="M25" s="22">
        <v>0</v>
      </c>
      <c r="N25" s="22">
        <f t="shared" si="7"/>
        <v>0</v>
      </c>
      <c r="O25" s="24">
        <f t="shared" si="8"/>
        <v>3809359.76</v>
      </c>
      <c r="P25" s="24">
        <f t="shared" si="9"/>
        <v>4896875</v>
      </c>
      <c r="Q25" s="24">
        <f t="shared" si="10"/>
        <v>3809359.76</v>
      </c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>
        <f t="shared" si="11"/>
        <v>0</v>
      </c>
      <c r="AT25" s="22"/>
      <c r="AU25" s="22"/>
      <c r="AV25" s="22"/>
      <c r="AW25" s="22"/>
      <c r="AX25" s="22"/>
      <c r="AY25" s="22">
        <f t="shared" si="12"/>
        <v>0</v>
      </c>
      <c r="AZ25" s="22"/>
      <c r="BB25" s="22"/>
      <c r="BC25" s="22"/>
      <c r="BD25" s="22"/>
      <c r="BE25" s="22"/>
      <c r="BF25" s="2"/>
      <c r="BG25" s="22">
        <f t="shared" si="13"/>
        <v>0</v>
      </c>
    </row>
    <row r="26" spans="1:81" x14ac:dyDescent="0.25">
      <c r="A26" s="25" t="s">
        <v>97</v>
      </c>
      <c r="B26" t="s">
        <v>98</v>
      </c>
      <c r="C26" s="2">
        <v>2000000</v>
      </c>
      <c r="D26" s="3"/>
      <c r="E26" s="22">
        <f>+AS26+AY26</f>
        <v>0</v>
      </c>
      <c r="F26" s="22">
        <f>+C26+D26+E26</f>
        <v>2000000</v>
      </c>
      <c r="H26" s="22">
        <v>202693</v>
      </c>
      <c r="I26" s="22">
        <v>153804.79999999999</v>
      </c>
      <c r="J26" s="22">
        <v>173083.85</v>
      </c>
      <c r="K26" s="22">
        <f t="shared" si="5"/>
        <v>529581.65</v>
      </c>
      <c r="L26" s="22">
        <f t="shared" si="6"/>
        <v>529581.65</v>
      </c>
      <c r="M26" s="22">
        <v>0</v>
      </c>
      <c r="N26" s="22">
        <f>IF(M26&gt;0,(L26-M26),0)</f>
        <v>0</v>
      </c>
      <c r="O26" s="24">
        <f>F26-L26</f>
        <v>1470418.35</v>
      </c>
      <c r="P26" s="24">
        <f>F26-M26</f>
        <v>2000000</v>
      </c>
      <c r="Q26" s="24">
        <f>IF(N26&gt;0,(F26-L26-N26),(F26-L26+N26))</f>
        <v>1470418.35</v>
      </c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B26" s="22"/>
      <c r="BC26" s="22"/>
      <c r="BD26" s="22"/>
      <c r="BE26" s="22"/>
      <c r="BF26" s="22"/>
      <c r="BG26" s="3"/>
    </row>
    <row r="27" spans="1:81" x14ac:dyDescent="0.25">
      <c r="A27" s="25"/>
      <c r="C27" s="2"/>
      <c r="D27" s="3"/>
      <c r="E27" s="3"/>
      <c r="F27" s="22"/>
      <c r="H27" s="22"/>
      <c r="I27" s="22"/>
      <c r="L27" s="22"/>
      <c r="M27" s="22"/>
      <c r="N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B27" s="22"/>
      <c r="BC27" s="22"/>
      <c r="BD27" s="22"/>
      <c r="BE27" s="22"/>
      <c r="BF27" s="22"/>
      <c r="BG27" s="3"/>
    </row>
    <row r="28" spans="1:81" x14ac:dyDescent="0.25">
      <c r="A28" s="35" t="s">
        <v>99</v>
      </c>
      <c r="B28" s="38" t="s">
        <v>100</v>
      </c>
      <c r="C28" s="18">
        <f>SUM(C30:C69)</f>
        <v>0</v>
      </c>
      <c r="D28" s="18">
        <f>SUM(D30:D69)</f>
        <v>0</v>
      </c>
      <c r="E28" s="18">
        <f>SUM(E30:E69)</f>
        <v>0</v>
      </c>
      <c r="F28" s="18">
        <f>SUM(F30:F69)</f>
        <v>0</v>
      </c>
      <c r="G28" s="68">
        <f>SUM(G29:G68)</f>
        <v>0</v>
      </c>
      <c r="H28" s="18">
        <f>SUM(H29:H68)</f>
        <v>0</v>
      </c>
      <c r="I28" s="18">
        <f>SUM(I29:I68)</f>
        <v>0</v>
      </c>
      <c r="J28" s="18">
        <f>SUM(J29:J68)</f>
        <v>0</v>
      </c>
      <c r="K28" s="18">
        <f>SUM(K29:K69)</f>
        <v>0</v>
      </c>
      <c r="L28" s="18">
        <f>SUM(L29:L69)</f>
        <v>0</v>
      </c>
      <c r="M28" s="18">
        <f>SUM(M30:M69)</f>
        <v>0</v>
      </c>
      <c r="N28" s="22">
        <f t="shared" si="7"/>
        <v>0</v>
      </c>
      <c r="O28" s="18">
        <f>SUM(O30:O70)</f>
        <v>0</v>
      </c>
      <c r="P28" s="18">
        <f>SUM(P30:P70)</f>
        <v>0</v>
      </c>
      <c r="Q28" s="18">
        <f>SUM(Q30:Q70)</f>
        <v>0</v>
      </c>
      <c r="R28" s="18">
        <f t="shared" ref="R28:X28" si="14">SUM(R30:R69)</f>
        <v>0</v>
      </c>
      <c r="S28" s="18">
        <f t="shared" si="14"/>
        <v>0</v>
      </c>
      <c r="T28" s="18">
        <f t="shared" si="14"/>
        <v>0</v>
      </c>
      <c r="U28" s="18">
        <f t="shared" si="14"/>
        <v>0</v>
      </c>
      <c r="V28" s="18">
        <f t="shared" si="14"/>
        <v>0</v>
      </c>
      <c r="W28" s="18">
        <f t="shared" si="14"/>
        <v>0</v>
      </c>
      <c r="X28" s="18">
        <f t="shared" si="14"/>
        <v>0</v>
      </c>
      <c r="Y28" s="18"/>
      <c r="Z28" s="18"/>
      <c r="AA28" s="18">
        <f t="shared" ref="AA28:AH28" si="15">SUM(AA30:AA45)</f>
        <v>0</v>
      </c>
      <c r="AB28" s="18">
        <f t="shared" si="15"/>
        <v>0</v>
      </c>
      <c r="AC28" s="18">
        <f t="shared" si="15"/>
        <v>0</v>
      </c>
      <c r="AD28" s="18">
        <f t="shared" si="15"/>
        <v>0</v>
      </c>
      <c r="AE28" s="18">
        <f t="shared" si="15"/>
        <v>0</v>
      </c>
      <c r="AF28" s="18">
        <f t="shared" si="15"/>
        <v>0</v>
      </c>
      <c r="AG28" s="18">
        <f t="shared" si="15"/>
        <v>0</v>
      </c>
      <c r="AH28" s="18">
        <f t="shared" si="15"/>
        <v>0</v>
      </c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>
        <f t="shared" ref="AS28:BB28" si="16">SUM(AS30:AS69)</f>
        <v>0</v>
      </c>
      <c r="AT28" s="18">
        <f t="shared" si="16"/>
        <v>0</v>
      </c>
      <c r="AU28" s="18">
        <f t="shared" si="16"/>
        <v>0</v>
      </c>
      <c r="AV28" s="18">
        <f t="shared" si="16"/>
        <v>0</v>
      </c>
      <c r="AW28" s="18">
        <f t="shared" si="16"/>
        <v>0</v>
      </c>
      <c r="AX28" s="18">
        <f t="shared" si="16"/>
        <v>0</v>
      </c>
      <c r="AY28" s="18">
        <f t="shared" si="16"/>
        <v>0</v>
      </c>
      <c r="AZ28" s="18">
        <f t="shared" si="16"/>
        <v>0</v>
      </c>
      <c r="BA28" s="18">
        <f t="shared" si="16"/>
        <v>0</v>
      </c>
      <c r="BB28" s="18">
        <f t="shared" si="16"/>
        <v>0</v>
      </c>
      <c r="BC28" s="18"/>
      <c r="BD28" s="18"/>
      <c r="BE28" s="18"/>
      <c r="BF28" s="18"/>
      <c r="BG28" s="18">
        <f>SUM(BG30:BG69)</f>
        <v>0</v>
      </c>
    </row>
    <row r="29" spans="1:81" x14ac:dyDescent="0.25">
      <c r="A29" s="25"/>
      <c r="C29" s="22"/>
      <c r="D29" s="3"/>
      <c r="E29" s="3"/>
      <c r="F29" s="3"/>
      <c r="G29" s="4"/>
      <c r="H29" s="3"/>
      <c r="I29" s="3"/>
      <c r="J29" s="3"/>
      <c r="K29" s="3"/>
      <c r="L29" s="3"/>
      <c r="M29" s="3"/>
      <c r="N29" s="22">
        <f t="shared" si="7"/>
        <v>0</v>
      </c>
      <c r="R29" s="3"/>
      <c r="S29" s="3"/>
      <c r="T29" s="3"/>
      <c r="U29" s="3"/>
      <c r="V29" s="3"/>
      <c r="W29" s="3"/>
      <c r="X29" s="3"/>
      <c r="Y29" s="3"/>
      <c r="Z29" s="3"/>
      <c r="AA29" s="18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</row>
    <row r="30" spans="1:81" x14ac:dyDescent="0.25">
      <c r="A30" s="25" t="s">
        <v>101</v>
      </c>
      <c r="B30" t="s">
        <v>102</v>
      </c>
      <c r="C30" s="22">
        <v>0</v>
      </c>
      <c r="D30" s="22">
        <f t="shared" ref="D30:D69" si="17">+BG30</f>
        <v>0</v>
      </c>
      <c r="E30" s="22">
        <f>+AS30+AY30</f>
        <v>0</v>
      </c>
      <c r="F30" s="22">
        <f t="shared" ref="F30:F69" si="18">+C30+D30+E30</f>
        <v>0</v>
      </c>
      <c r="G30" s="2">
        <v>0</v>
      </c>
      <c r="H30" s="22">
        <v>0</v>
      </c>
      <c r="I30" s="22">
        <v>0</v>
      </c>
      <c r="J30" s="22">
        <v>0</v>
      </c>
      <c r="K30" s="22">
        <f t="shared" ref="K30:K57" si="19">SUM(H30:J30)</f>
        <v>0</v>
      </c>
      <c r="L30" s="22">
        <f t="shared" ref="L30:L57" si="20">K30+G30</f>
        <v>0</v>
      </c>
      <c r="M30" s="22">
        <v>0</v>
      </c>
      <c r="N30" s="22">
        <f t="shared" si="7"/>
        <v>0</v>
      </c>
      <c r="O30" s="24">
        <f>F30-L30</f>
        <v>0</v>
      </c>
      <c r="P30" s="24">
        <f>F30-M30</f>
        <v>0</v>
      </c>
      <c r="Q30" s="24">
        <f>IF(N30&gt;0,(F30-L30-N30),(F30-L30+N30))</f>
        <v>0</v>
      </c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>
        <f>SUM(R30:AE30)</f>
        <v>0</v>
      </c>
      <c r="AT30" s="22"/>
      <c r="AU30" s="22"/>
      <c r="AV30" s="22"/>
      <c r="AW30" s="22"/>
      <c r="AX30" s="22"/>
      <c r="AY30" s="22">
        <f>+AT30+AU30+AV30+AW30+AX30</f>
        <v>0</v>
      </c>
      <c r="AZ30" s="22"/>
      <c r="BB30" s="22"/>
      <c r="BC30" s="22"/>
      <c r="BD30" s="22"/>
      <c r="BE30" s="22"/>
      <c r="BF30" s="22"/>
      <c r="BG30" s="22">
        <f>SUM(AZ30:BB30)</f>
        <v>0</v>
      </c>
    </row>
    <row r="31" spans="1:81" x14ac:dyDescent="0.25">
      <c r="A31" s="25" t="s">
        <v>103</v>
      </c>
      <c r="B31" t="s">
        <v>104</v>
      </c>
      <c r="C31" s="22">
        <v>0</v>
      </c>
      <c r="D31" s="22">
        <f t="shared" si="17"/>
        <v>0</v>
      </c>
      <c r="E31" s="22">
        <f>+AS31+AY31</f>
        <v>0</v>
      </c>
      <c r="F31" s="22">
        <f t="shared" si="18"/>
        <v>0</v>
      </c>
      <c r="G31" s="2">
        <v>0</v>
      </c>
      <c r="H31" s="22">
        <v>0</v>
      </c>
      <c r="I31" s="22">
        <v>0</v>
      </c>
      <c r="J31" s="22">
        <v>0</v>
      </c>
      <c r="K31" s="22">
        <f t="shared" si="19"/>
        <v>0</v>
      </c>
      <c r="L31" s="22">
        <f t="shared" si="20"/>
        <v>0</v>
      </c>
      <c r="M31" s="22">
        <v>0</v>
      </c>
      <c r="N31" s="22">
        <f t="shared" si="7"/>
        <v>0</v>
      </c>
      <c r="O31" s="24">
        <f>F31-L31</f>
        <v>0</v>
      </c>
      <c r="P31" s="24">
        <f>F31-M31</f>
        <v>0</v>
      </c>
      <c r="Q31" s="24">
        <f>IF(N31&gt;0,(F31-L31-N31),(F31-L31+N31))</f>
        <v>0</v>
      </c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>
        <f>SUM(R31:AE31)</f>
        <v>0</v>
      </c>
      <c r="AT31" s="22"/>
      <c r="AU31" s="22"/>
      <c r="AV31" s="22"/>
      <c r="AW31" s="22"/>
      <c r="AX31" s="22"/>
      <c r="AY31" s="22">
        <f>+AT31+AU31+AV31+AW31+AX31</f>
        <v>0</v>
      </c>
      <c r="AZ31" s="22"/>
      <c r="BB31" s="22"/>
      <c r="BC31" s="22"/>
      <c r="BD31" s="22"/>
      <c r="BE31" s="22"/>
      <c r="BF31" s="22"/>
      <c r="BG31" s="22">
        <f>SUM(AZ31:BB31)</f>
        <v>0</v>
      </c>
    </row>
    <row r="32" spans="1:81" x14ac:dyDescent="0.25">
      <c r="A32" s="25" t="s">
        <v>105</v>
      </c>
      <c r="B32" t="s">
        <v>106</v>
      </c>
      <c r="C32" s="22">
        <v>0</v>
      </c>
      <c r="D32" s="22">
        <f t="shared" si="17"/>
        <v>0</v>
      </c>
      <c r="E32" s="22">
        <f>+AS32+AY32</f>
        <v>0</v>
      </c>
      <c r="F32" s="22">
        <f t="shared" si="18"/>
        <v>0</v>
      </c>
      <c r="G32" s="2">
        <v>0</v>
      </c>
      <c r="H32" s="22"/>
      <c r="I32" s="22"/>
      <c r="J32" s="22"/>
      <c r="K32" s="22">
        <f t="shared" si="19"/>
        <v>0</v>
      </c>
      <c r="L32" s="22">
        <f t="shared" si="20"/>
        <v>0</v>
      </c>
      <c r="M32" s="22">
        <v>0</v>
      </c>
      <c r="N32" s="22">
        <f t="shared" si="7"/>
        <v>0</v>
      </c>
      <c r="O32" s="24">
        <f>F32-L32</f>
        <v>0</v>
      </c>
      <c r="P32" s="24">
        <f>F32-M32</f>
        <v>0</v>
      </c>
      <c r="Q32" s="24">
        <f>IF(N32&gt;0,(F32-L32-N32),(F32-L32+N32))</f>
        <v>0</v>
      </c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B32" s="22"/>
      <c r="BC32" s="22"/>
      <c r="BD32" s="22"/>
      <c r="BE32" s="22"/>
      <c r="BF32" s="22"/>
      <c r="BG32" s="22"/>
    </row>
    <row r="33" spans="1:59" x14ac:dyDescent="0.25">
      <c r="A33" s="25" t="s">
        <v>107</v>
      </c>
      <c r="B33" t="s">
        <v>108</v>
      </c>
      <c r="C33" s="22">
        <v>0</v>
      </c>
      <c r="D33" s="22">
        <f t="shared" si="17"/>
        <v>0</v>
      </c>
      <c r="E33" s="22">
        <f>+AS33+AY33</f>
        <v>0</v>
      </c>
      <c r="F33" s="22">
        <f t="shared" si="18"/>
        <v>0</v>
      </c>
      <c r="G33" s="2">
        <v>0</v>
      </c>
      <c r="H33" s="22">
        <v>0</v>
      </c>
      <c r="I33" s="22">
        <v>0</v>
      </c>
      <c r="J33" s="22">
        <v>0</v>
      </c>
      <c r="K33" s="22">
        <f t="shared" si="19"/>
        <v>0</v>
      </c>
      <c r="L33" s="22">
        <f t="shared" si="20"/>
        <v>0</v>
      </c>
      <c r="M33" s="22">
        <v>0</v>
      </c>
      <c r="N33" s="22">
        <f t="shared" si="7"/>
        <v>0</v>
      </c>
      <c r="O33" s="24">
        <f>F33-L33</f>
        <v>0</v>
      </c>
      <c r="P33" s="24">
        <f>F33-M33</f>
        <v>0</v>
      </c>
      <c r="Q33" s="24">
        <f>IF(N33&gt;0,(F33-L33-N33),(F33-L33+N33))</f>
        <v>0</v>
      </c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B33" s="22"/>
      <c r="BC33" s="22"/>
      <c r="BD33" s="22"/>
      <c r="BE33" s="22"/>
      <c r="BF33" s="22"/>
      <c r="BG33" s="22"/>
    </row>
    <row r="34" spans="1:59" x14ac:dyDescent="0.25">
      <c r="A34" s="25" t="s">
        <v>109</v>
      </c>
      <c r="B34" t="s">
        <v>110</v>
      </c>
      <c r="C34" s="22">
        <v>0</v>
      </c>
      <c r="D34" s="22">
        <f t="shared" si="17"/>
        <v>0</v>
      </c>
      <c r="E34" s="22">
        <f t="shared" ref="E34:E69" si="21">+AS34+AY34</f>
        <v>0</v>
      </c>
      <c r="F34" s="22">
        <f t="shared" si="18"/>
        <v>0</v>
      </c>
      <c r="G34" s="2">
        <v>0</v>
      </c>
      <c r="H34" s="22">
        <v>0</v>
      </c>
      <c r="I34" s="22">
        <v>0</v>
      </c>
      <c r="J34" s="22">
        <v>0</v>
      </c>
      <c r="K34" s="22">
        <f t="shared" si="19"/>
        <v>0</v>
      </c>
      <c r="L34" s="22">
        <f t="shared" si="20"/>
        <v>0</v>
      </c>
      <c r="M34" s="22">
        <v>0</v>
      </c>
      <c r="N34" s="22">
        <f t="shared" si="7"/>
        <v>0</v>
      </c>
      <c r="O34" s="24">
        <f t="shared" ref="O34:O57" si="22">F34-L34</f>
        <v>0</v>
      </c>
      <c r="P34" s="24">
        <f t="shared" ref="P34:P57" si="23">F34-M34</f>
        <v>0</v>
      </c>
      <c r="Q34" s="24">
        <f t="shared" ref="Q34:Q65" si="24">IF(N34&gt;0,(F34-L34-N34),(F34-L34+N34))</f>
        <v>0</v>
      </c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>
        <f t="shared" ref="AS34:AS57" si="25">SUM(R34:AE34)</f>
        <v>0</v>
      </c>
      <c r="AT34" s="22"/>
      <c r="AU34" s="22"/>
      <c r="AV34" s="22"/>
      <c r="AW34" s="22"/>
      <c r="AX34" s="22"/>
      <c r="AY34" s="22">
        <f t="shared" ref="AY34:AY44" si="26">+AT34+AU34+AV34+AW34+AX34</f>
        <v>0</v>
      </c>
      <c r="AZ34" s="22"/>
      <c r="BB34" s="22"/>
      <c r="BC34" s="22"/>
      <c r="BD34" s="22"/>
      <c r="BE34" s="22"/>
      <c r="BF34" s="22"/>
      <c r="BG34" s="22">
        <f t="shared" ref="BG34:BG44" si="27">SUM(AZ34:BB34)</f>
        <v>0</v>
      </c>
    </row>
    <row r="35" spans="1:59" x14ac:dyDescent="0.25">
      <c r="A35" s="25" t="s">
        <v>111</v>
      </c>
      <c r="B35" t="s">
        <v>112</v>
      </c>
      <c r="C35" s="22">
        <v>0</v>
      </c>
      <c r="D35" s="22">
        <f t="shared" si="17"/>
        <v>0</v>
      </c>
      <c r="E35" s="22">
        <f t="shared" si="21"/>
        <v>0</v>
      </c>
      <c r="F35" s="22">
        <f t="shared" si="18"/>
        <v>0</v>
      </c>
      <c r="G35" s="2">
        <v>0</v>
      </c>
      <c r="H35" s="22">
        <v>0</v>
      </c>
      <c r="I35" s="22">
        <v>0</v>
      </c>
      <c r="J35" s="22">
        <v>0</v>
      </c>
      <c r="K35" s="22">
        <f t="shared" si="19"/>
        <v>0</v>
      </c>
      <c r="L35" s="22">
        <f t="shared" si="20"/>
        <v>0</v>
      </c>
      <c r="M35" s="22">
        <v>0</v>
      </c>
      <c r="N35" s="22">
        <f t="shared" si="7"/>
        <v>0</v>
      </c>
      <c r="O35" s="24">
        <f t="shared" si="22"/>
        <v>0</v>
      </c>
      <c r="P35" s="24">
        <f t="shared" si="23"/>
        <v>0</v>
      </c>
      <c r="Q35" s="24">
        <f t="shared" si="24"/>
        <v>0</v>
      </c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>
        <f t="shared" si="25"/>
        <v>0</v>
      </c>
      <c r="AT35" s="22"/>
      <c r="AU35" s="22"/>
      <c r="AV35" s="22"/>
      <c r="AW35" s="22"/>
      <c r="AX35" s="22"/>
      <c r="AY35" s="22">
        <f t="shared" si="26"/>
        <v>0</v>
      </c>
      <c r="AZ35" s="22"/>
      <c r="BB35" s="22"/>
      <c r="BC35" s="22"/>
      <c r="BD35" s="22"/>
      <c r="BE35" s="22"/>
      <c r="BF35" s="22"/>
      <c r="BG35" s="22">
        <f t="shared" si="27"/>
        <v>0</v>
      </c>
    </row>
    <row r="36" spans="1:59" x14ac:dyDescent="0.25">
      <c r="A36" s="25" t="s">
        <v>113</v>
      </c>
      <c r="B36" t="s">
        <v>114</v>
      </c>
      <c r="C36" s="22">
        <v>0</v>
      </c>
      <c r="D36" s="22">
        <f t="shared" si="17"/>
        <v>0</v>
      </c>
      <c r="E36" s="22">
        <f t="shared" si="21"/>
        <v>0</v>
      </c>
      <c r="F36" s="22">
        <f t="shared" si="18"/>
        <v>0</v>
      </c>
      <c r="G36" s="2">
        <v>0</v>
      </c>
      <c r="H36" s="22">
        <v>0</v>
      </c>
      <c r="I36" s="22">
        <v>0</v>
      </c>
      <c r="J36" s="22">
        <v>0</v>
      </c>
      <c r="K36" s="22">
        <f t="shared" si="19"/>
        <v>0</v>
      </c>
      <c r="L36" s="22">
        <f t="shared" si="20"/>
        <v>0</v>
      </c>
      <c r="M36" s="22">
        <v>0</v>
      </c>
      <c r="N36" s="22">
        <f t="shared" si="7"/>
        <v>0</v>
      </c>
      <c r="O36" s="24">
        <f t="shared" si="22"/>
        <v>0</v>
      </c>
      <c r="P36" s="24">
        <f t="shared" si="23"/>
        <v>0</v>
      </c>
      <c r="Q36" s="24">
        <f t="shared" si="24"/>
        <v>0</v>
      </c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>
        <f t="shared" si="25"/>
        <v>0</v>
      </c>
      <c r="AT36" s="22"/>
      <c r="AU36" s="22"/>
      <c r="AV36" s="22"/>
      <c r="AW36" s="22"/>
      <c r="AX36" s="22"/>
      <c r="AY36" s="22">
        <f t="shared" si="26"/>
        <v>0</v>
      </c>
      <c r="AZ36" s="22"/>
      <c r="BB36" s="22"/>
      <c r="BC36" s="22"/>
      <c r="BD36" s="22"/>
      <c r="BE36" s="22"/>
      <c r="BF36" s="22"/>
      <c r="BG36" s="22">
        <f t="shared" si="27"/>
        <v>0</v>
      </c>
    </row>
    <row r="37" spans="1:59" x14ac:dyDescent="0.25">
      <c r="A37" s="25" t="s">
        <v>115</v>
      </c>
      <c r="B37" t="s">
        <v>116</v>
      </c>
      <c r="C37" s="22">
        <v>0</v>
      </c>
      <c r="D37" s="22">
        <f t="shared" si="17"/>
        <v>0</v>
      </c>
      <c r="E37" s="22">
        <f t="shared" si="21"/>
        <v>0</v>
      </c>
      <c r="F37" s="22">
        <f t="shared" si="18"/>
        <v>0</v>
      </c>
      <c r="G37" s="2">
        <v>0</v>
      </c>
      <c r="H37" s="22">
        <v>0</v>
      </c>
      <c r="I37" s="22">
        <v>0</v>
      </c>
      <c r="J37" s="22">
        <v>0</v>
      </c>
      <c r="K37" s="22">
        <f t="shared" si="19"/>
        <v>0</v>
      </c>
      <c r="L37" s="22">
        <f t="shared" si="20"/>
        <v>0</v>
      </c>
      <c r="M37" s="22">
        <v>0</v>
      </c>
      <c r="N37" s="22">
        <f t="shared" si="7"/>
        <v>0</v>
      </c>
      <c r="O37" s="24">
        <f t="shared" si="22"/>
        <v>0</v>
      </c>
      <c r="P37" s="24">
        <f t="shared" si="23"/>
        <v>0</v>
      </c>
      <c r="Q37" s="24">
        <f t="shared" si="24"/>
        <v>0</v>
      </c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>
        <f t="shared" si="25"/>
        <v>0</v>
      </c>
      <c r="AT37" s="22"/>
      <c r="AU37" s="22"/>
      <c r="AV37" s="22"/>
      <c r="AW37" s="22"/>
      <c r="AX37" s="22"/>
      <c r="AY37" s="22">
        <f t="shared" si="26"/>
        <v>0</v>
      </c>
      <c r="AZ37" s="22"/>
      <c r="BB37" s="22"/>
      <c r="BC37" s="22"/>
      <c r="BD37" s="22"/>
      <c r="BE37" s="22"/>
      <c r="BF37" s="22"/>
      <c r="BG37" s="22">
        <f t="shared" si="27"/>
        <v>0</v>
      </c>
    </row>
    <row r="38" spans="1:59" x14ac:dyDescent="0.25">
      <c r="A38" s="25" t="s">
        <v>117</v>
      </c>
      <c r="B38" t="s">
        <v>118</v>
      </c>
      <c r="C38" s="22">
        <v>0</v>
      </c>
      <c r="D38" s="22">
        <f t="shared" si="17"/>
        <v>0</v>
      </c>
      <c r="E38" s="22">
        <f t="shared" si="21"/>
        <v>0</v>
      </c>
      <c r="F38" s="22">
        <f t="shared" si="18"/>
        <v>0</v>
      </c>
      <c r="G38" s="2">
        <v>0</v>
      </c>
      <c r="H38" s="22">
        <v>0</v>
      </c>
      <c r="I38" s="22">
        <v>0</v>
      </c>
      <c r="J38" s="22">
        <v>0</v>
      </c>
      <c r="K38" s="22">
        <f t="shared" si="19"/>
        <v>0</v>
      </c>
      <c r="L38" s="22">
        <f t="shared" si="20"/>
        <v>0</v>
      </c>
      <c r="M38" s="22">
        <v>0</v>
      </c>
      <c r="N38" s="22">
        <f t="shared" si="7"/>
        <v>0</v>
      </c>
      <c r="O38" s="24">
        <f t="shared" si="22"/>
        <v>0</v>
      </c>
      <c r="P38" s="24">
        <f t="shared" si="23"/>
        <v>0</v>
      </c>
      <c r="Q38" s="24">
        <f t="shared" si="24"/>
        <v>0</v>
      </c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>
        <f t="shared" si="25"/>
        <v>0</v>
      </c>
      <c r="AT38" s="22"/>
      <c r="AU38" s="22"/>
      <c r="AV38" s="22"/>
      <c r="AW38" s="22"/>
      <c r="AX38" s="22"/>
      <c r="AY38" s="22">
        <f t="shared" si="26"/>
        <v>0</v>
      </c>
      <c r="AZ38" s="22"/>
      <c r="BB38" s="22"/>
      <c r="BC38" s="22"/>
      <c r="BD38" s="22"/>
      <c r="BE38" s="22"/>
      <c r="BF38" s="22"/>
      <c r="BG38" s="22">
        <f t="shared" si="27"/>
        <v>0</v>
      </c>
    </row>
    <row r="39" spans="1:59" x14ac:dyDescent="0.25">
      <c r="A39" s="25" t="s">
        <v>119</v>
      </c>
      <c r="B39" t="s">
        <v>120</v>
      </c>
      <c r="C39" s="22">
        <v>0</v>
      </c>
      <c r="D39" s="22">
        <f t="shared" si="17"/>
        <v>0</v>
      </c>
      <c r="E39" s="22">
        <f t="shared" si="21"/>
        <v>0</v>
      </c>
      <c r="F39" s="22">
        <f t="shared" si="18"/>
        <v>0</v>
      </c>
      <c r="G39" s="2">
        <v>0</v>
      </c>
      <c r="H39" s="22">
        <v>0</v>
      </c>
      <c r="I39" s="22">
        <v>0</v>
      </c>
      <c r="J39" s="22">
        <v>0</v>
      </c>
      <c r="K39" s="22">
        <f t="shared" si="19"/>
        <v>0</v>
      </c>
      <c r="L39" s="22">
        <f t="shared" si="20"/>
        <v>0</v>
      </c>
      <c r="M39" s="22">
        <v>0</v>
      </c>
      <c r="N39" s="22">
        <f t="shared" si="7"/>
        <v>0</v>
      </c>
      <c r="O39" s="24">
        <f t="shared" si="22"/>
        <v>0</v>
      </c>
      <c r="P39" s="24">
        <f t="shared" si="23"/>
        <v>0</v>
      </c>
      <c r="Q39" s="24">
        <f t="shared" si="24"/>
        <v>0</v>
      </c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>
        <f t="shared" si="25"/>
        <v>0</v>
      </c>
      <c r="AT39" s="22"/>
      <c r="AU39" s="22"/>
      <c r="AV39" s="22"/>
      <c r="AW39" s="22"/>
      <c r="AX39" s="22"/>
      <c r="AY39" s="22">
        <f t="shared" si="26"/>
        <v>0</v>
      </c>
      <c r="AZ39" s="22"/>
      <c r="BB39" s="22"/>
      <c r="BC39" s="22"/>
      <c r="BD39" s="22"/>
      <c r="BE39" s="22"/>
      <c r="BF39" s="22"/>
      <c r="BG39" s="22">
        <f t="shared" si="27"/>
        <v>0</v>
      </c>
    </row>
    <row r="40" spans="1:59" x14ac:dyDescent="0.25">
      <c r="A40" s="25" t="s">
        <v>121</v>
      </c>
      <c r="B40" t="s">
        <v>122</v>
      </c>
      <c r="C40" s="22">
        <v>0</v>
      </c>
      <c r="D40" s="22">
        <f t="shared" si="17"/>
        <v>0</v>
      </c>
      <c r="E40" s="22">
        <f t="shared" si="21"/>
        <v>0</v>
      </c>
      <c r="F40" s="22">
        <f t="shared" si="18"/>
        <v>0</v>
      </c>
      <c r="G40" s="2">
        <v>0</v>
      </c>
      <c r="H40" s="22">
        <v>0</v>
      </c>
      <c r="I40" s="22">
        <v>0</v>
      </c>
      <c r="J40" s="22">
        <v>0</v>
      </c>
      <c r="K40" s="22">
        <f t="shared" si="19"/>
        <v>0</v>
      </c>
      <c r="L40" s="22">
        <f t="shared" si="20"/>
        <v>0</v>
      </c>
      <c r="M40" s="22">
        <v>0</v>
      </c>
      <c r="N40" s="22">
        <f t="shared" si="7"/>
        <v>0</v>
      </c>
      <c r="O40" s="24">
        <f t="shared" si="22"/>
        <v>0</v>
      </c>
      <c r="P40" s="24">
        <f t="shared" si="23"/>
        <v>0</v>
      </c>
      <c r="Q40" s="24">
        <f t="shared" si="24"/>
        <v>0</v>
      </c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>
        <f t="shared" si="25"/>
        <v>0</v>
      </c>
      <c r="AT40" s="22"/>
      <c r="AU40" s="22"/>
      <c r="AV40" s="22"/>
      <c r="AW40" s="22"/>
      <c r="AX40" s="22"/>
      <c r="AY40" s="22">
        <f t="shared" si="26"/>
        <v>0</v>
      </c>
      <c r="AZ40" s="22"/>
      <c r="BB40" s="22"/>
      <c r="BC40" s="22"/>
      <c r="BD40" s="22"/>
      <c r="BE40" s="22"/>
      <c r="BF40" s="22"/>
      <c r="BG40" s="22">
        <f t="shared" si="27"/>
        <v>0</v>
      </c>
    </row>
    <row r="41" spans="1:59" x14ac:dyDescent="0.25">
      <c r="A41" s="25" t="s">
        <v>123</v>
      </c>
      <c r="B41" t="s">
        <v>124</v>
      </c>
      <c r="C41" s="22">
        <v>0</v>
      </c>
      <c r="D41" s="22">
        <f t="shared" si="17"/>
        <v>0</v>
      </c>
      <c r="E41" s="22">
        <f t="shared" si="21"/>
        <v>0</v>
      </c>
      <c r="F41" s="22">
        <f t="shared" si="18"/>
        <v>0</v>
      </c>
      <c r="G41" s="2">
        <v>0</v>
      </c>
      <c r="H41" s="22">
        <v>0</v>
      </c>
      <c r="I41" s="22">
        <v>0</v>
      </c>
      <c r="J41" s="22">
        <v>0</v>
      </c>
      <c r="K41" s="22">
        <f t="shared" si="19"/>
        <v>0</v>
      </c>
      <c r="L41" s="22">
        <f t="shared" si="20"/>
        <v>0</v>
      </c>
      <c r="M41" s="22">
        <v>0</v>
      </c>
      <c r="N41" s="22">
        <f t="shared" si="7"/>
        <v>0</v>
      </c>
      <c r="O41" s="24">
        <f t="shared" si="22"/>
        <v>0</v>
      </c>
      <c r="P41" s="24">
        <f t="shared" si="23"/>
        <v>0</v>
      </c>
      <c r="Q41" s="24">
        <f t="shared" si="24"/>
        <v>0</v>
      </c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>
        <f t="shared" si="25"/>
        <v>0</v>
      </c>
      <c r="AT41" s="22"/>
      <c r="AU41" s="22"/>
      <c r="AV41" s="22"/>
      <c r="AW41" s="22"/>
      <c r="AX41" s="22"/>
      <c r="AY41" s="22">
        <f t="shared" si="26"/>
        <v>0</v>
      </c>
      <c r="AZ41" s="22"/>
      <c r="BB41" s="22"/>
      <c r="BC41" s="22"/>
      <c r="BD41" s="22"/>
      <c r="BE41" s="22"/>
      <c r="BF41" s="22"/>
      <c r="BG41" s="22">
        <f t="shared" si="27"/>
        <v>0</v>
      </c>
    </row>
    <row r="42" spans="1:59" x14ac:dyDescent="0.25">
      <c r="A42" s="25" t="s">
        <v>125</v>
      </c>
      <c r="B42" t="s">
        <v>126</v>
      </c>
      <c r="C42" s="22">
        <v>0</v>
      </c>
      <c r="D42" s="22">
        <f t="shared" si="17"/>
        <v>0</v>
      </c>
      <c r="E42" s="22">
        <f t="shared" si="21"/>
        <v>0</v>
      </c>
      <c r="F42" s="22">
        <f t="shared" si="18"/>
        <v>0</v>
      </c>
      <c r="G42" s="2">
        <v>0</v>
      </c>
      <c r="H42" s="22">
        <v>0</v>
      </c>
      <c r="I42" s="22">
        <v>0</v>
      </c>
      <c r="J42" s="22">
        <v>0</v>
      </c>
      <c r="K42" s="22">
        <f t="shared" si="19"/>
        <v>0</v>
      </c>
      <c r="L42" s="22">
        <f t="shared" si="20"/>
        <v>0</v>
      </c>
      <c r="M42" s="22">
        <v>0</v>
      </c>
      <c r="N42" s="22">
        <f t="shared" si="7"/>
        <v>0</v>
      </c>
      <c r="O42" s="24">
        <f t="shared" si="22"/>
        <v>0</v>
      </c>
      <c r="P42" s="24">
        <f t="shared" si="23"/>
        <v>0</v>
      </c>
      <c r="Q42" s="24">
        <f t="shared" si="24"/>
        <v>0</v>
      </c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>
        <f t="shared" si="25"/>
        <v>0</v>
      </c>
      <c r="AT42" s="22"/>
      <c r="AU42" s="22"/>
      <c r="AV42" s="22"/>
      <c r="AW42" s="22"/>
      <c r="AX42" s="22"/>
      <c r="AY42" s="22">
        <f t="shared" si="26"/>
        <v>0</v>
      </c>
      <c r="AZ42" s="22"/>
      <c r="BB42" s="22"/>
      <c r="BC42" s="22"/>
      <c r="BD42" s="22"/>
      <c r="BE42" s="22"/>
      <c r="BF42" s="22"/>
      <c r="BG42" s="22">
        <f t="shared" si="27"/>
        <v>0</v>
      </c>
    </row>
    <row r="43" spans="1:59" x14ac:dyDescent="0.25">
      <c r="A43" s="25" t="s">
        <v>127</v>
      </c>
      <c r="B43" t="s">
        <v>128</v>
      </c>
      <c r="C43" s="22">
        <v>0</v>
      </c>
      <c r="D43" s="22">
        <f t="shared" si="17"/>
        <v>0</v>
      </c>
      <c r="E43" s="22">
        <f t="shared" si="21"/>
        <v>0</v>
      </c>
      <c r="F43" s="22">
        <f t="shared" si="18"/>
        <v>0</v>
      </c>
      <c r="G43" s="2">
        <v>0</v>
      </c>
      <c r="H43" s="22">
        <v>0</v>
      </c>
      <c r="I43" s="22">
        <v>0</v>
      </c>
      <c r="J43" s="22">
        <v>0</v>
      </c>
      <c r="K43" s="22">
        <f t="shared" si="19"/>
        <v>0</v>
      </c>
      <c r="L43" s="22">
        <f t="shared" si="20"/>
        <v>0</v>
      </c>
      <c r="M43" s="22">
        <v>0</v>
      </c>
      <c r="N43" s="22">
        <f t="shared" si="7"/>
        <v>0</v>
      </c>
      <c r="O43" s="24">
        <f t="shared" si="22"/>
        <v>0</v>
      </c>
      <c r="P43" s="24">
        <f t="shared" si="23"/>
        <v>0</v>
      </c>
      <c r="Q43" s="24">
        <f t="shared" si="24"/>
        <v>0</v>
      </c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>
        <f t="shared" si="25"/>
        <v>0</v>
      </c>
      <c r="AT43" s="22"/>
      <c r="AU43" s="22"/>
      <c r="AV43" s="22"/>
      <c r="AW43" s="22"/>
      <c r="AX43" s="22"/>
      <c r="AY43" s="22">
        <f t="shared" si="26"/>
        <v>0</v>
      </c>
      <c r="AZ43" s="22"/>
      <c r="BB43" s="22"/>
      <c r="BC43" s="22"/>
      <c r="BD43" s="22"/>
      <c r="BE43" s="22"/>
      <c r="BF43" s="22"/>
      <c r="BG43" s="22">
        <f t="shared" si="27"/>
        <v>0</v>
      </c>
    </row>
    <row r="44" spans="1:59" x14ac:dyDescent="0.25">
      <c r="A44" s="25" t="s">
        <v>129</v>
      </c>
      <c r="B44" t="s">
        <v>130</v>
      </c>
      <c r="C44" s="22">
        <v>0</v>
      </c>
      <c r="D44" s="22">
        <f t="shared" si="17"/>
        <v>0</v>
      </c>
      <c r="E44" s="22">
        <f t="shared" si="21"/>
        <v>0</v>
      </c>
      <c r="F44" s="22">
        <f t="shared" si="18"/>
        <v>0</v>
      </c>
      <c r="G44" s="2">
        <v>0</v>
      </c>
      <c r="H44" s="22">
        <v>0</v>
      </c>
      <c r="I44" s="22">
        <v>0</v>
      </c>
      <c r="J44" s="22">
        <v>0</v>
      </c>
      <c r="K44" s="22">
        <f t="shared" si="19"/>
        <v>0</v>
      </c>
      <c r="L44" s="22">
        <f t="shared" si="20"/>
        <v>0</v>
      </c>
      <c r="M44" s="22">
        <v>0</v>
      </c>
      <c r="N44" s="22">
        <f t="shared" si="7"/>
        <v>0</v>
      </c>
      <c r="O44" s="24">
        <f t="shared" si="22"/>
        <v>0</v>
      </c>
      <c r="P44" s="24">
        <f t="shared" si="23"/>
        <v>0</v>
      </c>
      <c r="Q44" s="24">
        <f t="shared" si="24"/>
        <v>0</v>
      </c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>
        <f t="shared" si="25"/>
        <v>0</v>
      </c>
      <c r="AT44" s="22"/>
      <c r="AU44" s="22"/>
      <c r="AV44" s="22"/>
      <c r="AW44" s="22"/>
      <c r="AX44" s="22"/>
      <c r="AY44" s="22">
        <f t="shared" si="26"/>
        <v>0</v>
      </c>
      <c r="AZ44" s="22"/>
      <c r="BB44" s="22"/>
      <c r="BC44" s="22"/>
      <c r="BD44" s="22"/>
      <c r="BE44" s="22"/>
      <c r="BF44" s="22"/>
      <c r="BG44" s="22">
        <f t="shared" si="27"/>
        <v>0</v>
      </c>
    </row>
    <row r="45" spans="1:59" x14ac:dyDescent="0.25">
      <c r="A45" s="25" t="s">
        <v>131</v>
      </c>
      <c r="B45" t="s">
        <v>132</v>
      </c>
      <c r="C45" s="22">
        <v>0</v>
      </c>
      <c r="D45" s="22">
        <f t="shared" si="17"/>
        <v>0</v>
      </c>
      <c r="E45" s="22">
        <f t="shared" si="21"/>
        <v>0</v>
      </c>
      <c r="F45" s="22">
        <f t="shared" si="18"/>
        <v>0</v>
      </c>
      <c r="G45" s="2">
        <v>0</v>
      </c>
      <c r="H45" s="22">
        <v>0</v>
      </c>
      <c r="I45" s="22">
        <v>0</v>
      </c>
      <c r="J45" s="22">
        <v>0</v>
      </c>
      <c r="K45" s="22">
        <f t="shared" si="19"/>
        <v>0</v>
      </c>
      <c r="L45" s="22">
        <f t="shared" si="20"/>
        <v>0</v>
      </c>
      <c r="M45" s="22">
        <v>0</v>
      </c>
      <c r="N45" s="22">
        <f t="shared" si="7"/>
        <v>0</v>
      </c>
      <c r="O45" s="24">
        <f t="shared" si="22"/>
        <v>0</v>
      </c>
      <c r="P45" s="24">
        <f t="shared" si="23"/>
        <v>0</v>
      </c>
      <c r="Q45" s="24">
        <f t="shared" si="24"/>
        <v>0</v>
      </c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>
        <f t="shared" si="25"/>
        <v>0</v>
      </c>
      <c r="AT45" s="22"/>
      <c r="AU45" s="22"/>
      <c r="AV45" s="22"/>
      <c r="AW45" s="22"/>
      <c r="AX45" s="22"/>
      <c r="AY45" s="22"/>
      <c r="AZ45" s="22"/>
      <c r="BB45" s="22"/>
      <c r="BC45" s="22"/>
      <c r="BD45" s="22"/>
      <c r="BE45" s="22"/>
      <c r="BF45" s="22"/>
      <c r="BG45" s="22"/>
    </row>
    <row r="46" spans="1:59" x14ac:dyDescent="0.25">
      <c r="A46" s="25" t="s">
        <v>133</v>
      </c>
      <c r="B46" t="s">
        <v>134</v>
      </c>
      <c r="C46" s="22">
        <v>0</v>
      </c>
      <c r="D46" s="22">
        <f t="shared" si="17"/>
        <v>0</v>
      </c>
      <c r="E46" s="22">
        <f t="shared" si="21"/>
        <v>0</v>
      </c>
      <c r="F46" s="22">
        <f t="shared" si="18"/>
        <v>0</v>
      </c>
      <c r="G46" s="2">
        <v>0</v>
      </c>
      <c r="H46" s="22">
        <v>0</v>
      </c>
      <c r="I46" s="22">
        <v>0</v>
      </c>
      <c r="J46" s="22">
        <v>0</v>
      </c>
      <c r="K46" s="22">
        <f t="shared" si="19"/>
        <v>0</v>
      </c>
      <c r="L46" s="22">
        <f t="shared" si="20"/>
        <v>0</v>
      </c>
      <c r="M46" s="22">
        <v>0</v>
      </c>
      <c r="N46" s="22">
        <f t="shared" si="7"/>
        <v>0</v>
      </c>
      <c r="O46" s="24">
        <f t="shared" si="22"/>
        <v>0</v>
      </c>
      <c r="P46" s="24">
        <f t="shared" si="23"/>
        <v>0</v>
      </c>
      <c r="Q46" s="24">
        <f t="shared" si="24"/>
        <v>0</v>
      </c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>
        <f t="shared" si="25"/>
        <v>0</v>
      </c>
      <c r="AT46" s="22"/>
      <c r="AU46" s="22"/>
      <c r="AV46" s="22"/>
      <c r="AW46" s="22"/>
      <c r="AX46" s="22"/>
      <c r="AY46" s="22">
        <f t="shared" ref="AY46:AY57" si="28">+AT46+AU46+AV46+AW46+AX46</f>
        <v>0</v>
      </c>
      <c r="AZ46" s="22"/>
      <c r="BB46" s="22"/>
      <c r="BC46" s="22"/>
      <c r="BD46" s="22"/>
      <c r="BE46" s="22"/>
      <c r="BF46" s="22"/>
      <c r="BG46" s="22">
        <f t="shared" ref="BG46:BG57" si="29">SUM(AZ46:BB46)</f>
        <v>0</v>
      </c>
    </row>
    <row r="47" spans="1:59" x14ac:dyDescent="0.25">
      <c r="A47" s="25" t="s">
        <v>135</v>
      </c>
      <c r="B47" t="s">
        <v>136</v>
      </c>
      <c r="C47" s="22">
        <v>0</v>
      </c>
      <c r="D47" s="22">
        <f t="shared" si="17"/>
        <v>0</v>
      </c>
      <c r="E47" s="22">
        <f t="shared" si="21"/>
        <v>0</v>
      </c>
      <c r="F47" s="22">
        <f t="shared" si="18"/>
        <v>0</v>
      </c>
      <c r="G47" s="2">
        <v>0</v>
      </c>
      <c r="H47" s="22">
        <v>0</v>
      </c>
      <c r="I47" s="22">
        <v>0</v>
      </c>
      <c r="J47" s="22">
        <v>0</v>
      </c>
      <c r="K47" s="22">
        <f t="shared" si="19"/>
        <v>0</v>
      </c>
      <c r="L47" s="22">
        <f t="shared" si="20"/>
        <v>0</v>
      </c>
      <c r="M47" s="22">
        <v>0</v>
      </c>
      <c r="N47" s="22">
        <f t="shared" si="7"/>
        <v>0</v>
      </c>
      <c r="O47" s="24">
        <f t="shared" si="22"/>
        <v>0</v>
      </c>
      <c r="P47" s="24">
        <f t="shared" si="23"/>
        <v>0</v>
      </c>
      <c r="Q47" s="24">
        <f t="shared" si="24"/>
        <v>0</v>
      </c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>
        <f t="shared" si="25"/>
        <v>0</v>
      </c>
      <c r="AT47" s="22"/>
      <c r="AU47" s="22"/>
      <c r="AV47" s="22"/>
      <c r="AW47" s="22"/>
      <c r="AX47" s="22"/>
      <c r="AY47" s="22">
        <f t="shared" si="28"/>
        <v>0</v>
      </c>
      <c r="AZ47" s="22"/>
      <c r="BB47" s="22"/>
      <c r="BC47" s="22"/>
      <c r="BD47" s="22"/>
      <c r="BE47" s="22"/>
      <c r="BF47" s="22"/>
      <c r="BG47" s="22">
        <f t="shared" si="29"/>
        <v>0</v>
      </c>
    </row>
    <row r="48" spans="1:59" x14ac:dyDescent="0.25">
      <c r="A48" s="25" t="s">
        <v>137</v>
      </c>
      <c r="B48" t="s">
        <v>138</v>
      </c>
      <c r="C48" s="22">
        <v>0</v>
      </c>
      <c r="D48" s="22">
        <f t="shared" si="17"/>
        <v>0</v>
      </c>
      <c r="E48" s="22">
        <f t="shared" si="21"/>
        <v>0</v>
      </c>
      <c r="F48" s="22">
        <f t="shared" si="18"/>
        <v>0</v>
      </c>
      <c r="G48" s="2">
        <v>0</v>
      </c>
      <c r="H48" s="22">
        <v>0</v>
      </c>
      <c r="I48" s="22">
        <v>0</v>
      </c>
      <c r="J48" s="22">
        <v>0</v>
      </c>
      <c r="K48" s="22">
        <f t="shared" si="19"/>
        <v>0</v>
      </c>
      <c r="L48" s="22">
        <f t="shared" si="20"/>
        <v>0</v>
      </c>
      <c r="M48" s="22">
        <v>0</v>
      </c>
      <c r="N48" s="22">
        <f t="shared" si="7"/>
        <v>0</v>
      </c>
      <c r="O48" s="24">
        <f t="shared" si="22"/>
        <v>0</v>
      </c>
      <c r="P48" s="24">
        <f t="shared" si="23"/>
        <v>0</v>
      </c>
      <c r="Q48" s="24">
        <f t="shared" si="24"/>
        <v>0</v>
      </c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>
        <f t="shared" si="25"/>
        <v>0</v>
      </c>
      <c r="AT48" s="22"/>
      <c r="AU48" s="22"/>
      <c r="AV48" s="22"/>
      <c r="AW48" s="22"/>
      <c r="AX48" s="22"/>
      <c r="AY48" s="22">
        <f t="shared" si="28"/>
        <v>0</v>
      </c>
      <c r="AZ48" s="22"/>
      <c r="BB48" s="22"/>
      <c r="BC48" s="22"/>
      <c r="BD48" s="22"/>
      <c r="BE48" s="22"/>
      <c r="BF48" s="22"/>
      <c r="BG48" s="22">
        <f t="shared" si="29"/>
        <v>0</v>
      </c>
    </row>
    <row r="49" spans="1:62" x14ac:dyDescent="0.25">
      <c r="A49" s="25" t="s">
        <v>139</v>
      </c>
      <c r="B49" t="s">
        <v>140</v>
      </c>
      <c r="C49" s="22">
        <v>0</v>
      </c>
      <c r="D49" s="22">
        <f t="shared" si="17"/>
        <v>0</v>
      </c>
      <c r="E49" s="22">
        <f t="shared" si="21"/>
        <v>0</v>
      </c>
      <c r="F49" s="22">
        <f t="shared" si="18"/>
        <v>0</v>
      </c>
      <c r="G49" s="2">
        <v>0</v>
      </c>
      <c r="H49" s="22">
        <v>0</v>
      </c>
      <c r="I49" s="22">
        <v>0</v>
      </c>
      <c r="J49" s="22">
        <v>0</v>
      </c>
      <c r="K49" s="22">
        <f t="shared" si="19"/>
        <v>0</v>
      </c>
      <c r="L49" s="22">
        <f t="shared" si="20"/>
        <v>0</v>
      </c>
      <c r="M49" s="22">
        <v>0</v>
      </c>
      <c r="N49" s="22">
        <f t="shared" si="7"/>
        <v>0</v>
      </c>
      <c r="O49" s="24">
        <f t="shared" si="22"/>
        <v>0</v>
      </c>
      <c r="P49" s="24">
        <f t="shared" si="23"/>
        <v>0</v>
      </c>
      <c r="Q49" s="24">
        <f t="shared" si="24"/>
        <v>0</v>
      </c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>
        <f t="shared" si="25"/>
        <v>0</v>
      </c>
      <c r="AT49" s="22"/>
      <c r="AU49" s="22"/>
      <c r="AV49" s="22"/>
      <c r="AW49" s="22"/>
      <c r="AX49" s="22"/>
      <c r="AY49" s="22">
        <f t="shared" si="28"/>
        <v>0</v>
      </c>
      <c r="AZ49" s="22"/>
      <c r="BB49" s="22"/>
      <c r="BC49" s="22"/>
      <c r="BD49" s="22"/>
      <c r="BE49" s="22"/>
      <c r="BF49" s="22"/>
      <c r="BG49" s="22">
        <f t="shared" si="29"/>
        <v>0</v>
      </c>
    </row>
    <row r="50" spans="1:62" x14ac:dyDescent="0.25">
      <c r="A50" s="25" t="s">
        <v>141</v>
      </c>
      <c r="B50" t="s">
        <v>142</v>
      </c>
      <c r="C50" s="22">
        <v>0</v>
      </c>
      <c r="D50" s="22">
        <f t="shared" si="17"/>
        <v>0</v>
      </c>
      <c r="E50" s="22">
        <f t="shared" si="21"/>
        <v>0</v>
      </c>
      <c r="F50" s="22">
        <f t="shared" si="18"/>
        <v>0</v>
      </c>
      <c r="G50" s="2">
        <v>0</v>
      </c>
      <c r="H50" s="22">
        <v>0</v>
      </c>
      <c r="I50" s="22">
        <v>0</v>
      </c>
      <c r="J50" s="22">
        <v>0</v>
      </c>
      <c r="K50" s="22">
        <f t="shared" si="19"/>
        <v>0</v>
      </c>
      <c r="L50" s="22">
        <f t="shared" si="20"/>
        <v>0</v>
      </c>
      <c r="M50" s="22">
        <v>0</v>
      </c>
      <c r="N50" s="22">
        <f t="shared" si="7"/>
        <v>0</v>
      </c>
      <c r="O50" s="24">
        <f t="shared" si="22"/>
        <v>0</v>
      </c>
      <c r="P50" s="24">
        <f t="shared" si="23"/>
        <v>0</v>
      </c>
      <c r="Q50" s="24">
        <f t="shared" si="24"/>
        <v>0</v>
      </c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>
        <f t="shared" si="25"/>
        <v>0</v>
      </c>
      <c r="AT50" s="22"/>
      <c r="AU50" s="22"/>
      <c r="AV50" s="22"/>
      <c r="AW50" s="22"/>
      <c r="AX50" s="22"/>
      <c r="AY50" s="22">
        <f t="shared" si="28"/>
        <v>0</v>
      </c>
      <c r="AZ50" s="22"/>
      <c r="BB50" s="22"/>
      <c r="BC50" s="22"/>
      <c r="BD50" s="22"/>
      <c r="BE50" s="22"/>
      <c r="BF50" s="22"/>
      <c r="BG50" s="22">
        <f t="shared" si="29"/>
        <v>0</v>
      </c>
    </row>
    <row r="51" spans="1:62" x14ac:dyDescent="0.25">
      <c r="A51" s="25" t="s">
        <v>143</v>
      </c>
      <c r="B51" t="s">
        <v>144</v>
      </c>
      <c r="C51" s="22">
        <v>0</v>
      </c>
      <c r="D51" s="22">
        <f t="shared" si="17"/>
        <v>0</v>
      </c>
      <c r="E51" s="22">
        <f t="shared" si="21"/>
        <v>0</v>
      </c>
      <c r="F51" s="22">
        <f t="shared" si="18"/>
        <v>0</v>
      </c>
      <c r="G51" s="2">
        <v>0</v>
      </c>
      <c r="H51" s="22">
        <v>0</v>
      </c>
      <c r="I51" s="22">
        <v>0</v>
      </c>
      <c r="J51" s="22">
        <v>0</v>
      </c>
      <c r="K51" s="22">
        <f t="shared" si="19"/>
        <v>0</v>
      </c>
      <c r="L51" s="22">
        <f t="shared" si="20"/>
        <v>0</v>
      </c>
      <c r="M51" s="22">
        <v>0</v>
      </c>
      <c r="N51" s="22">
        <f t="shared" si="7"/>
        <v>0</v>
      </c>
      <c r="O51" s="24">
        <f t="shared" si="22"/>
        <v>0</v>
      </c>
      <c r="P51" s="24">
        <f t="shared" si="23"/>
        <v>0</v>
      </c>
      <c r="Q51" s="24">
        <f t="shared" si="24"/>
        <v>0</v>
      </c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>
        <f t="shared" si="25"/>
        <v>0</v>
      </c>
      <c r="AT51" s="22"/>
      <c r="AU51" s="22"/>
      <c r="AV51" s="22"/>
      <c r="AW51" s="22"/>
      <c r="AX51" s="22"/>
      <c r="AY51" s="22">
        <f t="shared" si="28"/>
        <v>0</v>
      </c>
      <c r="AZ51" s="22"/>
      <c r="BB51" s="22"/>
      <c r="BC51" s="22"/>
      <c r="BD51" s="22"/>
      <c r="BE51" s="22"/>
      <c r="BF51" s="22"/>
      <c r="BG51" s="22">
        <f t="shared" si="29"/>
        <v>0</v>
      </c>
    </row>
    <row r="52" spans="1:62" x14ac:dyDescent="0.25">
      <c r="A52" s="25" t="s">
        <v>145</v>
      </c>
      <c r="B52" t="s">
        <v>146</v>
      </c>
      <c r="C52" s="22">
        <v>0</v>
      </c>
      <c r="D52" s="22">
        <f t="shared" si="17"/>
        <v>0</v>
      </c>
      <c r="E52" s="22">
        <f t="shared" si="21"/>
        <v>0</v>
      </c>
      <c r="F52" s="22">
        <f t="shared" si="18"/>
        <v>0</v>
      </c>
      <c r="G52" s="2">
        <v>0</v>
      </c>
      <c r="H52" s="22">
        <v>0</v>
      </c>
      <c r="I52" s="22">
        <v>0</v>
      </c>
      <c r="J52" s="22">
        <v>0</v>
      </c>
      <c r="K52" s="22">
        <f t="shared" si="19"/>
        <v>0</v>
      </c>
      <c r="L52" s="22">
        <f t="shared" si="20"/>
        <v>0</v>
      </c>
      <c r="M52" s="22">
        <v>0</v>
      </c>
      <c r="N52" s="22">
        <f t="shared" si="7"/>
        <v>0</v>
      </c>
      <c r="O52" s="24">
        <f t="shared" si="22"/>
        <v>0</v>
      </c>
      <c r="P52" s="24">
        <f t="shared" si="23"/>
        <v>0</v>
      </c>
      <c r="Q52" s="24">
        <f t="shared" si="24"/>
        <v>0</v>
      </c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>
        <f t="shared" si="25"/>
        <v>0</v>
      </c>
      <c r="AT52" s="22"/>
      <c r="AU52" s="22"/>
      <c r="AV52" s="22"/>
      <c r="AW52" s="22"/>
      <c r="AX52" s="22"/>
      <c r="AY52" s="22">
        <f t="shared" si="28"/>
        <v>0</v>
      </c>
      <c r="AZ52" s="22"/>
      <c r="BB52" s="22"/>
      <c r="BC52" s="22"/>
      <c r="BD52" s="22"/>
      <c r="BE52" s="22"/>
      <c r="BF52" s="22"/>
      <c r="BG52" s="22">
        <f t="shared" si="29"/>
        <v>0</v>
      </c>
    </row>
    <row r="53" spans="1:62" x14ac:dyDescent="0.25">
      <c r="A53" s="25" t="s">
        <v>147</v>
      </c>
      <c r="B53" s="39" t="s">
        <v>148</v>
      </c>
      <c r="C53" s="22">
        <v>0</v>
      </c>
      <c r="D53" s="22">
        <f t="shared" si="17"/>
        <v>0</v>
      </c>
      <c r="E53" s="22">
        <f t="shared" si="21"/>
        <v>0</v>
      </c>
      <c r="F53" s="22">
        <f t="shared" si="18"/>
        <v>0</v>
      </c>
      <c r="G53" s="2">
        <v>0</v>
      </c>
      <c r="H53" s="22">
        <v>0</v>
      </c>
      <c r="I53" s="22">
        <v>0</v>
      </c>
      <c r="J53" s="22">
        <v>0</v>
      </c>
      <c r="K53" s="22">
        <f t="shared" si="19"/>
        <v>0</v>
      </c>
      <c r="L53" s="22">
        <f t="shared" si="20"/>
        <v>0</v>
      </c>
      <c r="M53" s="22">
        <v>0</v>
      </c>
      <c r="N53" s="22">
        <f t="shared" si="7"/>
        <v>0</v>
      </c>
      <c r="O53" s="24">
        <f t="shared" si="22"/>
        <v>0</v>
      </c>
      <c r="P53" s="24">
        <f t="shared" si="23"/>
        <v>0</v>
      </c>
      <c r="Q53" s="24">
        <f t="shared" si="24"/>
        <v>0</v>
      </c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>
        <f t="shared" si="25"/>
        <v>0</v>
      </c>
      <c r="AT53" s="22"/>
      <c r="AU53" s="22"/>
      <c r="AV53" s="22"/>
      <c r="AW53" s="22"/>
      <c r="AX53" s="22"/>
      <c r="AY53" s="22">
        <f t="shared" si="28"/>
        <v>0</v>
      </c>
      <c r="AZ53" s="22"/>
      <c r="BB53" s="22"/>
      <c r="BC53" s="22"/>
      <c r="BD53" s="22"/>
      <c r="BE53" s="22"/>
      <c r="BF53" s="22"/>
      <c r="BG53" s="22">
        <f t="shared" si="29"/>
        <v>0</v>
      </c>
    </row>
    <row r="54" spans="1:62" x14ac:dyDescent="0.25">
      <c r="A54" s="25" t="s">
        <v>149</v>
      </c>
      <c r="B54" t="s">
        <v>150</v>
      </c>
      <c r="C54" s="22">
        <v>0</v>
      </c>
      <c r="D54" s="22">
        <f t="shared" si="17"/>
        <v>0</v>
      </c>
      <c r="E54" s="22">
        <f t="shared" si="21"/>
        <v>0</v>
      </c>
      <c r="F54" s="22">
        <f t="shared" si="18"/>
        <v>0</v>
      </c>
      <c r="G54" s="2">
        <v>0</v>
      </c>
      <c r="H54" s="22">
        <v>0</v>
      </c>
      <c r="I54" s="22">
        <v>0</v>
      </c>
      <c r="J54" s="22">
        <v>0</v>
      </c>
      <c r="K54" s="22">
        <f t="shared" si="19"/>
        <v>0</v>
      </c>
      <c r="L54" s="22">
        <f t="shared" si="20"/>
        <v>0</v>
      </c>
      <c r="M54" s="22">
        <v>0</v>
      </c>
      <c r="N54" s="22">
        <f t="shared" si="7"/>
        <v>0</v>
      </c>
      <c r="O54" s="24">
        <f t="shared" si="22"/>
        <v>0</v>
      </c>
      <c r="P54" s="24">
        <f t="shared" si="23"/>
        <v>0</v>
      </c>
      <c r="Q54" s="24">
        <f t="shared" si="24"/>
        <v>0</v>
      </c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>
        <f t="shared" si="25"/>
        <v>0</v>
      </c>
      <c r="AT54" s="22"/>
      <c r="AU54" s="22"/>
      <c r="AV54" s="22"/>
      <c r="AW54" s="22"/>
      <c r="AX54" s="22"/>
      <c r="AY54" s="22">
        <f t="shared" si="28"/>
        <v>0</v>
      </c>
      <c r="AZ54" s="22"/>
      <c r="BB54" s="22"/>
      <c r="BC54" s="22"/>
      <c r="BD54" s="22"/>
      <c r="BE54" s="22"/>
      <c r="BF54" s="22"/>
      <c r="BG54" s="22">
        <f t="shared" si="29"/>
        <v>0</v>
      </c>
    </row>
    <row r="55" spans="1:62" x14ac:dyDescent="0.25">
      <c r="A55" s="25" t="s">
        <v>151</v>
      </c>
      <c r="B55" t="s">
        <v>152</v>
      </c>
      <c r="C55" s="22">
        <v>0</v>
      </c>
      <c r="D55" s="22">
        <f t="shared" si="17"/>
        <v>0</v>
      </c>
      <c r="E55" s="22">
        <f t="shared" si="21"/>
        <v>0</v>
      </c>
      <c r="F55" s="22">
        <f t="shared" si="18"/>
        <v>0</v>
      </c>
      <c r="G55" s="2">
        <v>0</v>
      </c>
      <c r="H55" s="22">
        <v>0</v>
      </c>
      <c r="I55" s="22">
        <v>0</v>
      </c>
      <c r="J55" s="22">
        <v>0</v>
      </c>
      <c r="K55" s="22">
        <f t="shared" si="19"/>
        <v>0</v>
      </c>
      <c r="L55" s="22">
        <f t="shared" si="20"/>
        <v>0</v>
      </c>
      <c r="M55" s="22">
        <v>0</v>
      </c>
      <c r="N55" s="22">
        <f t="shared" si="7"/>
        <v>0</v>
      </c>
      <c r="O55" s="24">
        <f t="shared" si="22"/>
        <v>0</v>
      </c>
      <c r="P55" s="24">
        <f t="shared" si="23"/>
        <v>0</v>
      </c>
      <c r="Q55" s="24">
        <f t="shared" si="24"/>
        <v>0</v>
      </c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>
        <f t="shared" si="25"/>
        <v>0</v>
      </c>
      <c r="AT55" s="22"/>
      <c r="AU55" s="22"/>
      <c r="AV55" s="22"/>
      <c r="AW55" s="22"/>
      <c r="AX55" s="22"/>
      <c r="AY55" s="22">
        <f t="shared" si="28"/>
        <v>0</v>
      </c>
      <c r="AZ55" s="22"/>
      <c r="BB55" s="22"/>
      <c r="BC55" s="22"/>
      <c r="BD55" s="22"/>
      <c r="BE55" s="22"/>
      <c r="BF55" s="22"/>
      <c r="BG55" s="22">
        <f t="shared" si="29"/>
        <v>0</v>
      </c>
    </row>
    <row r="56" spans="1:62" x14ac:dyDescent="0.25">
      <c r="A56" s="25" t="s">
        <v>153</v>
      </c>
      <c r="B56" t="s">
        <v>154</v>
      </c>
      <c r="C56" s="22">
        <v>0</v>
      </c>
      <c r="D56" s="22">
        <f t="shared" si="17"/>
        <v>0</v>
      </c>
      <c r="E56" s="22">
        <f t="shared" si="21"/>
        <v>0</v>
      </c>
      <c r="F56" s="22">
        <f t="shared" si="18"/>
        <v>0</v>
      </c>
      <c r="G56" s="2">
        <v>0</v>
      </c>
      <c r="H56" s="22">
        <v>0</v>
      </c>
      <c r="I56" s="22">
        <v>0</v>
      </c>
      <c r="J56" s="22">
        <v>0</v>
      </c>
      <c r="K56" s="22">
        <f t="shared" si="19"/>
        <v>0</v>
      </c>
      <c r="L56" s="22">
        <f t="shared" si="20"/>
        <v>0</v>
      </c>
      <c r="M56" s="22">
        <v>0</v>
      </c>
      <c r="N56" s="22">
        <f t="shared" si="7"/>
        <v>0</v>
      </c>
      <c r="O56" s="24">
        <f t="shared" si="22"/>
        <v>0</v>
      </c>
      <c r="P56" s="24">
        <f t="shared" si="23"/>
        <v>0</v>
      </c>
      <c r="Q56" s="24">
        <f t="shared" si="24"/>
        <v>0</v>
      </c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>
        <f t="shared" si="25"/>
        <v>0</v>
      </c>
      <c r="AT56" s="22"/>
      <c r="AU56" s="22"/>
      <c r="AV56" s="22"/>
      <c r="AW56" s="22"/>
      <c r="AX56" s="22"/>
      <c r="AY56" s="22">
        <f t="shared" si="28"/>
        <v>0</v>
      </c>
      <c r="AZ56" s="22"/>
      <c r="BB56" s="22"/>
      <c r="BC56" s="22"/>
      <c r="BD56" s="22"/>
      <c r="BE56" s="22"/>
      <c r="BF56" s="22"/>
      <c r="BG56" s="22">
        <f t="shared" si="29"/>
        <v>0</v>
      </c>
    </row>
    <row r="57" spans="1:62" ht="14.25" customHeight="1" x14ac:dyDescent="0.25">
      <c r="A57" s="25" t="s">
        <v>155</v>
      </c>
      <c r="B57" t="s">
        <v>156</v>
      </c>
      <c r="C57" s="22">
        <v>0</v>
      </c>
      <c r="D57" s="22">
        <f t="shared" si="17"/>
        <v>0</v>
      </c>
      <c r="E57" s="22">
        <f t="shared" si="21"/>
        <v>0</v>
      </c>
      <c r="F57" s="22">
        <f t="shared" si="18"/>
        <v>0</v>
      </c>
      <c r="G57" s="2">
        <v>0</v>
      </c>
      <c r="H57" s="22">
        <v>0</v>
      </c>
      <c r="I57" s="22">
        <v>0</v>
      </c>
      <c r="J57" s="22">
        <v>0</v>
      </c>
      <c r="K57" s="22">
        <f t="shared" si="19"/>
        <v>0</v>
      </c>
      <c r="L57" s="22">
        <f t="shared" si="20"/>
        <v>0</v>
      </c>
      <c r="M57" s="22">
        <v>0</v>
      </c>
      <c r="N57" s="22">
        <f t="shared" si="7"/>
        <v>0</v>
      </c>
      <c r="O57" s="24">
        <f t="shared" si="22"/>
        <v>0</v>
      </c>
      <c r="P57" s="24">
        <f t="shared" si="23"/>
        <v>0</v>
      </c>
      <c r="Q57" s="24">
        <f t="shared" si="24"/>
        <v>0</v>
      </c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>
        <f t="shared" si="25"/>
        <v>0</v>
      </c>
      <c r="AT57" s="22"/>
      <c r="AU57" s="22"/>
      <c r="AV57" s="22"/>
      <c r="AW57" s="22"/>
      <c r="AX57" s="22"/>
      <c r="AY57" s="22">
        <f t="shared" si="28"/>
        <v>0</v>
      </c>
      <c r="AZ57" s="22"/>
      <c r="BB57" s="22"/>
      <c r="BC57" s="22"/>
      <c r="BD57" s="22"/>
      <c r="BE57" s="22"/>
      <c r="BF57" s="22"/>
      <c r="BG57" s="22">
        <f t="shared" si="29"/>
        <v>0</v>
      </c>
    </row>
    <row r="58" spans="1:62" ht="14.25" customHeight="1" x14ac:dyDescent="0.25">
      <c r="A58" s="25" t="s">
        <v>157</v>
      </c>
      <c r="B58" s="41" t="s">
        <v>158</v>
      </c>
      <c r="C58" s="22">
        <v>0</v>
      </c>
      <c r="D58" s="22">
        <f t="shared" si="17"/>
        <v>0</v>
      </c>
      <c r="E58" s="22">
        <f t="shared" si="21"/>
        <v>0</v>
      </c>
      <c r="F58" s="22">
        <f t="shared" si="18"/>
        <v>0</v>
      </c>
      <c r="G58" s="2">
        <v>0</v>
      </c>
      <c r="H58" s="22"/>
      <c r="I58" s="22"/>
      <c r="J58" s="22"/>
      <c r="K58" s="22"/>
      <c r="L58" s="22"/>
      <c r="M58" s="22">
        <v>0</v>
      </c>
      <c r="N58" s="22">
        <f t="shared" si="7"/>
        <v>0</v>
      </c>
      <c r="Q58" s="24">
        <f t="shared" si="24"/>
        <v>0</v>
      </c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  <c r="AV58" s="22"/>
      <c r="AW58" s="22"/>
      <c r="AX58" s="22"/>
      <c r="AY58" s="22"/>
      <c r="AZ58" s="22"/>
      <c r="BB58" s="22"/>
      <c r="BC58" s="22"/>
      <c r="BD58" s="22"/>
      <c r="BE58" s="22"/>
      <c r="BF58" s="22"/>
      <c r="BG58" s="22"/>
    </row>
    <row r="59" spans="1:62" x14ac:dyDescent="0.25">
      <c r="A59" s="25" t="s">
        <v>159</v>
      </c>
      <c r="B59" t="s">
        <v>160</v>
      </c>
      <c r="C59" s="22">
        <v>0</v>
      </c>
      <c r="D59" s="22">
        <f t="shared" si="17"/>
        <v>0</v>
      </c>
      <c r="E59" s="22">
        <f t="shared" si="21"/>
        <v>0</v>
      </c>
      <c r="F59" s="22">
        <f t="shared" si="18"/>
        <v>0</v>
      </c>
      <c r="G59" s="2">
        <v>0</v>
      </c>
      <c r="H59" s="22">
        <v>0</v>
      </c>
      <c r="I59" s="22">
        <v>0</v>
      </c>
      <c r="J59" s="22">
        <v>0</v>
      </c>
      <c r="K59" s="22">
        <f t="shared" ref="K59:K66" si="30">SUM(H59:J59)</f>
        <v>0</v>
      </c>
      <c r="L59" s="22">
        <f t="shared" ref="L59:L66" si="31">K59+G59</f>
        <v>0</v>
      </c>
      <c r="M59" s="22">
        <v>0</v>
      </c>
      <c r="N59" s="22">
        <f t="shared" si="7"/>
        <v>0</v>
      </c>
      <c r="O59" s="24">
        <f t="shared" ref="O59:O65" si="32">F59-L59</f>
        <v>0</v>
      </c>
      <c r="P59" s="24">
        <f t="shared" ref="P59:P65" si="33">F59-M59</f>
        <v>0</v>
      </c>
      <c r="Q59" s="24">
        <f t="shared" si="24"/>
        <v>0</v>
      </c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>
        <f t="shared" ref="AS59:AS65" si="34">SUM(R59:AE59)</f>
        <v>0</v>
      </c>
      <c r="AT59" s="22"/>
      <c r="AU59" s="22"/>
      <c r="AV59" s="22"/>
      <c r="AW59" s="22"/>
      <c r="AX59" s="22"/>
      <c r="AY59" s="22">
        <f t="shared" ref="AY59:AY65" si="35">+AT59+AU59+AV59+AW59+AX59</f>
        <v>0</v>
      </c>
      <c r="AZ59" s="22"/>
      <c r="BB59" s="22"/>
      <c r="BC59" s="22"/>
      <c r="BD59" s="22"/>
      <c r="BE59" s="22"/>
      <c r="BF59" s="22"/>
      <c r="BG59" s="22">
        <f t="shared" ref="BG59:BG65" si="36">SUM(AZ59:BB59)</f>
        <v>0</v>
      </c>
    </row>
    <row r="60" spans="1:62" x14ac:dyDescent="0.25">
      <c r="A60" s="25" t="s">
        <v>161</v>
      </c>
      <c r="B60" t="s">
        <v>162</v>
      </c>
      <c r="C60" s="22">
        <v>0</v>
      </c>
      <c r="D60" s="22">
        <f t="shared" si="17"/>
        <v>0</v>
      </c>
      <c r="E60" s="22">
        <f t="shared" si="21"/>
        <v>0</v>
      </c>
      <c r="F60" s="22">
        <f t="shared" si="18"/>
        <v>0</v>
      </c>
      <c r="G60" s="2">
        <v>0</v>
      </c>
      <c r="H60" s="22">
        <v>0</v>
      </c>
      <c r="I60" s="22">
        <v>0</v>
      </c>
      <c r="J60" s="22">
        <v>0</v>
      </c>
      <c r="K60" s="22">
        <f t="shared" si="30"/>
        <v>0</v>
      </c>
      <c r="L60" s="22">
        <f t="shared" si="31"/>
        <v>0</v>
      </c>
      <c r="M60" s="22">
        <v>0</v>
      </c>
      <c r="N60" s="22">
        <f t="shared" si="7"/>
        <v>0</v>
      </c>
      <c r="O60" s="24">
        <f t="shared" si="32"/>
        <v>0</v>
      </c>
      <c r="P60" s="24">
        <f t="shared" si="33"/>
        <v>0</v>
      </c>
      <c r="Q60" s="24">
        <f t="shared" si="24"/>
        <v>0</v>
      </c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>
        <f t="shared" si="34"/>
        <v>0</v>
      </c>
      <c r="AT60" s="22"/>
      <c r="AU60" s="22"/>
      <c r="AV60" s="22"/>
      <c r="AW60" s="22"/>
      <c r="AX60" s="22"/>
      <c r="AY60" s="22">
        <f t="shared" si="35"/>
        <v>0</v>
      </c>
      <c r="AZ60" s="22"/>
      <c r="BB60" s="22"/>
      <c r="BC60" s="22"/>
      <c r="BD60" s="22"/>
      <c r="BE60" s="22"/>
      <c r="BF60" s="22"/>
      <c r="BG60" s="22">
        <f t="shared" si="36"/>
        <v>0</v>
      </c>
    </row>
    <row r="61" spans="1:62" x14ac:dyDescent="0.25">
      <c r="A61" s="25" t="s">
        <v>163</v>
      </c>
      <c r="B61" t="s">
        <v>164</v>
      </c>
      <c r="C61" s="22">
        <v>0</v>
      </c>
      <c r="D61" s="22">
        <f t="shared" si="17"/>
        <v>0</v>
      </c>
      <c r="E61" s="22">
        <f t="shared" si="21"/>
        <v>0</v>
      </c>
      <c r="F61" s="22">
        <f t="shared" si="18"/>
        <v>0</v>
      </c>
      <c r="G61" s="2">
        <v>0</v>
      </c>
      <c r="H61" s="22">
        <v>0</v>
      </c>
      <c r="I61" s="22">
        <v>0</v>
      </c>
      <c r="J61" s="22">
        <v>0</v>
      </c>
      <c r="K61" s="22">
        <f t="shared" si="30"/>
        <v>0</v>
      </c>
      <c r="L61" s="22">
        <f t="shared" si="31"/>
        <v>0</v>
      </c>
      <c r="M61" s="22">
        <v>0</v>
      </c>
      <c r="N61" s="22">
        <f t="shared" si="7"/>
        <v>0</v>
      </c>
      <c r="O61" s="24">
        <f t="shared" si="32"/>
        <v>0</v>
      </c>
      <c r="P61" s="24">
        <f t="shared" si="33"/>
        <v>0</v>
      </c>
      <c r="Q61" s="24">
        <f t="shared" si="24"/>
        <v>0</v>
      </c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>
        <f t="shared" si="34"/>
        <v>0</v>
      </c>
      <c r="AT61" s="22"/>
      <c r="AU61" s="22"/>
      <c r="AV61" s="22"/>
      <c r="AW61" s="22"/>
      <c r="AX61" s="22"/>
      <c r="AY61" s="22">
        <f t="shared" si="35"/>
        <v>0</v>
      </c>
      <c r="AZ61" s="22"/>
      <c r="BB61" s="22"/>
      <c r="BC61" s="22"/>
      <c r="BD61" s="22"/>
      <c r="BE61" s="22"/>
      <c r="BF61" s="22"/>
      <c r="BG61" s="22">
        <f t="shared" si="36"/>
        <v>0</v>
      </c>
    </row>
    <row r="62" spans="1:62" x14ac:dyDescent="0.25">
      <c r="A62" s="25" t="s">
        <v>165</v>
      </c>
      <c r="B62" t="s">
        <v>166</v>
      </c>
      <c r="C62" s="22">
        <v>0</v>
      </c>
      <c r="D62" s="22">
        <f t="shared" si="17"/>
        <v>0</v>
      </c>
      <c r="E62" s="22">
        <f t="shared" si="21"/>
        <v>0</v>
      </c>
      <c r="F62" s="22">
        <f t="shared" si="18"/>
        <v>0</v>
      </c>
      <c r="G62" s="2">
        <v>0</v>
      </c>
      <c r="H62" s="22">
        <v>0</v>
      </c>
      <c r="I62" s="22">
        <v>0</v>
      </c>
      <c r="J62" s="22">
        <v>0</v>
      </c>
      <c r="K62" s="22">
        <f t="shared" si="30"/>
        <v>0</v>
      </c>
      <c r="L62" s="22">
        <f t="shared" si="31"/>
        <v>0</v>
      </c>
      <c r="M62" s="22">
        <v>0</v>
      </c>
      <c r="N62" s="22">
        <f t="shared" si="7"/>
        <v>0</v>
      </c>
      <c r="O62" s="24">
        <f t="shared" si="32"/>
        <v>0</v>
      </c>
      <c r="P62" s="24">
        <f t="shared" si="33"/>
        <v>0</v>
      </c>
      <c r="Q62" s="24">
        <f t="shared" si="24"/>
        <v>0</v>
      </c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>
        <f t="shared" si="34"/>
        <v>0</v>
      </c>
      <c r="AT62" s="22"/>
      <c r="AU62" s="22"/>
      <c r="AV62" s="22"/>
      <c r="AW62" s="22"/>
      <c r="AX62" s="22"/>
      <c r="AY62" s="22">
        <f t="shared" si="35"/>
        <v>0</v>
      </c>
      <c r="AZ62" s="22"/>
      <c r="BB62" s="22"/>
      <c r="BC62" s="22"/>
      <c r="BD62" s="22"/>
      <c r="BE62" s="22"/>
      <c r="BF62" s="22"/>
      <c r="BG62" s="22">
        <f t="shared" si="36"/>
        <v>0</v>
      </c>
    </row>
    <row r="63" spans="1:62" s="1" customFormat="1" x14ac:dyDescent="0.25">
      <c r="A63" s="25" t="s">
        <v>167</v>
      </c>
      <c r="B63" t="s">
        <v>168</v>
      </c>
      <c r="C63" s="22">
        <v>0</v>
      </c>
      <c r="D63" s="22">
        <f t="shared" si="17"/>
        <v>0</v>
      </c>
      <c r="E63" s="22">
        <f t="shared" si="21"/>
        <v>0</v>
      </c>
      <c r="F63" s="22">
        <f t="shared" si="18"/>
        <v>0</v>
      </c>
      <c r="G63" s="2">
        <v>0</v>
      </c>
      <c r="H63" s="22">
        <v>0</v>
      </c>
      <c r="I63" s="22">
        <v>0</v>
      </c>
      <c r="J63" s="22">
        <v>0</v>
      </c>
      <c r="K63" s="22">
        <f t="shared" si="30"/>
        <v>0</v>
      </c>
      <c r="L63" s="22">
        <f t="shared" si="31"/>
        <v>0</v>
      </c>
      <c r="M63" s="22">
        <v>0</v>
      </c>
      <c r="N63" s="22">
        <f t="shared" si="7"/>
        <v>0</v>
      </c>
      <c r="O63" s="24">
        <f t="shared" si="32"/>
        <v>0</v>
      </c>
      <c r="P63" s="24">
        <f t="shared" si="33"/>
        <v>0</v>
      </c>
      <c r="Q63" s="24">
        <f t="shared" si="24"/>
        <v>0</v>
      </c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>
        <f t="shared" si="34"/>
        <v>0</v>
      </c>
      <c r="AT63" s="22"/>
      <c r="AU63" s="22"/>
      <c r="AV63" s="22"/>
      <c r="AW63" s="22"/>
      <c r="AX63" s="22"/>
      <c r="AY63" s="22">
        <f t="shared" si="35"/>
        <v>0</v>
      </c>
      <c r="AZ63" s="22"/>
      <c r="BA63" s="22"/>
      <c r="BB63" s="22"/>
      <c r="BC63" s="22"/>
      <c r="BD63" s="22"/>
      <c r="BE63" s="22"/>
      <c r="BF63" s="22"/>
      <c r="BG63" s="22">
        <f t="shared" si="36"/>
        <v>0</v>
      </c>
      <c r="BH63"/>
      <c r="BI63"/>
      <c r="BJ63"/>
    </row>
    <row r="64" spans="1:62" ht="13.5" customHeight="1" x14ac:dyDescent="0.25">
      <c r="A64" s="25" t="s">
        <v>169</v>
      </c>
      <c r="B64" s="71" t="s">
        <v>170</v>
      </c>
      <c r="C64" s="22">
        <v>0</v>
      </c>
      <c r="D64" s="22">
        <f t="shared" si="17"/>
        <v>0</v>
      </c>
      <c r="E64" s="22">
        <f t="shared" si="21"/>
        <v>0</v>
      </c>
      <c r="F64" s="22">
        <f t="shared" si="18"/>
        <v>0</v>
      </c>
      <c r="G64" s="2">
        <v>0</v>
      </c>
      <c r="H64" s="22">
        <v>0</v>
      </c>
      <c r="I64" s="22">
        <v>0</v>
      </c>
      <c r="J64" s="22">
        <v>0</v>
      </c>
      <c r="K64" s="22">
        <f t="shared" si="30"/>
        <v>0</v>
      </c>
      <c r="L64" s="22">
        <f t="shared" si="31"/>
        <v>0</v>
      </c>
      <c r="M64" s="22">
        <v>0</v>
      </c>
      <c r="N64" s="22">
        <f t="shared" si="7"/>
        <v>0</v>
      </c>
      <c r="O64" s="24">
        <f t="shared" si="32"/>
        <v>0</v>
      </c>
      <c r="P64" s="24">
        <f t="shared" si="33"/>
        <v>0</v>
      </c>
      <c r="Q64" s="24">
        <f t="shared" si="24"/>
        <v>0</v>
      </c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>
        <f t="shared" si="34"/>
        <v>0</v>
      </c>
      <c r="AT64" s="22"/>
      <c r="AU64" s="22"/>
      <c r="AV64" s="22"/>
      <c r="AW64" s="22"/>
      <c r="AX64" s="22"/>
      <c r="AY64" s="22">
        <f t="shared" si="35"/>
        <v>0</v>
      </c>
      <c r="AZ64" s="22"/>
      <c r="BB64" s="22"/>
      <c r="BC64" s="22"/>
      <c r="BD64" s="22"/>
      <c r="BE64" s="22"/>
      <c r="BF64" s="22"/>
      <c r="BG64" s="22">
        <f t="shared" si="36"/>
        <v>0</v>
      </c>
    </row>
    <row r="65" spans="1:59" ht="13.5" customHeight="1" x14ac:dyDescent="0.25">
      <c r="A65" s="25" t="s">
        <v>171</v>
      </c>
      <c r="B65" s="39" t="s">
        <v>172</v>
      </c>
      <c r="C65" s="22">
        <v>0</v>
      </c>
      <c r="D65" s="22">
        <f t="shared" si="17"/>
        <v>0</v>
      </c>
      <c r="E65" s="22">
        <f t="shared" si="21"/>
        <v>0</v>
      </c>
      <c r="F65" s="22">
        <f t="shared" si="18"/>
        <v>0</v>
      </c>
      <c r="G65" s="2">
        <v>0</v>
      </c>
      <c r="H65" s="22">
        <v>0</v>
      </c>
      <c r="I65" s="22">
        <v>0</v>
      </c>
      <c r="J65" s="22">
        <v>0</v>
      </c>
      <c r="K65" s="22">
        <f t="shared" si="30"/>
        <v>0</v>
      </c>
      <c r="L65" s="22">
        <f t="shared" si="31"/>
        <v>0</v>
      </c>
      <c r="M65" s="22">
        <v>0</v>
      </c>
      <c r="N65" s="22">
        <f t="shared" si="7"/>
        <v>0</v>
      </c>
      <c r="O65" s="24">
        <f t="shared" si="32"/>
        <v>0</v>
      </c>
      <c r="P65" s="24">
        <f t="shared" si="33"/>
        <v>0</v>
      </c>
      <c r="Q65" s="24">
        <f t="shared" si="24"/>
        <v>0</v>
      </c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>
        <f t="shared" si="34"/>
        <v>0</v>
      </c>
      <c r="AT65" s="22"/>
      <c r="AU65" s="22"/>
      <c r="AV65" s="22"/>
      <c r="AW65" s="22"/>
      <c r="AX65" s="22"/>
      <c r="AY65" s="22">
        <f t="shared" si="35"/>
        <v>0</v>
      </c>
      <c r="AZ65" s="22"/>
      <c r="BB65" s="22"/>
      <c r="BC65" s="22"/>
      <c r="BD65" s="22"/>
      <c r="BE65" s="22"/>
      <c r="BF65" s="22"/>
      <c r="BG65" s="22">
        <f t="shared" si="36"/>
        <v>0</v>
      </c>
    </row>
    <row r="66" spans="1:59" ht="13.5" customHeight="1" x14ac:dyDescent="0.25">
      <c r="A66" s="25" t="s">
        <v>173</v>
      </c>
      <c r="B66" s="39" t="s">
        <v>307</v>
      </c>
      <c r="C66" s="22">
        <v>0</v>
      </c>
      <c r="D66" s="22">
        <f t="shared" si="17"/>
        <v>0</v>
      </c>
      <c r="E66" s="22">
        <f t="shared" si="21"/>
        <v>0</v>
      </c>
      <c r="F66" s="22">
        <f t="shared" si="18"/>
        <v>0</v>
      </c>
      <c r="G66" s="2">
        <v>0</v>
      </c>
      <c r="H66" s="22">
        <v>0</v>
      </c>
      <c r="I66" s="22">
        <v>0</v>
      </c>
      <c r="J66" s="22">
        <v>0</v>
      </c>
      <c r="K66" s="22">
        <f t="shared" si="30"/>
        <v>0</v>
      </c>
      <c r="L66" s="22">
        <f t="shared" si="31"/>
        <v>0</v>
      </c>
      <c r="M66" s="22"/>
      <c r="N66" s="22">
        <f t="shared" si="7"/>
        <v>0</v>
      </c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2"/>
      <c r="AZ66" s="22"/>
      <c r="BB66" s="22"/>
      <c r="BC66" s="22"/>
      <c r="BD66" s="22"/>
      <c r="BE66" s="22"/>
      <c r="BF66" s="22"/>
      <c r="BG66" s="22"/>
    </row>
    <row r="67" spans="1:59" ht="13.5" customHeight="1" x14ac:dyDescent="0.25">
      <c r="A67" s="25" t="s">
        <v>175</v>
      </c>
      <c r="B67" s="39" t="s">
        <v>176</v>
      </c>
      <c r="C67" s="22"/>
      <c r="D67" s="22">
        <f t="shared" si="17"/>
        <v>0</v>
      </c>
      <c r="E67" s="22">
        <f t="shared" si="21"/>
        <v>0</v>
      </c>
      <c r="F67" s="22">
        <f t="shared" si="18"/>
        <v>0</v>
      </c>
      <c r="H67" s="22"/>
      <c r="I67" s="22"/>
      <c r="J67" s="22"/>
      <c r="K67" s="22"/>
      <c r="L67" s="22"/>
      <c r="M67" s="22"/>
      <c r="N67" s="22">
        <f t="shared" si="7"/>
        <v>0</v>
      </c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2"/>
      <c r="AS67" s="22"/>
      <c r="AT67" s="22"/>
      <c r="AU67" s="22"/>
      <c r="AV67" s="22"/>
      <c r="AW67" s="22"/>
      <c r="AX67" s="22"/>
      <c r="AY67" s="22"/>
      <c r="AZ67" s="22"/>
      <c r="BB67" s="22"/>
      <c r="BC67" s="22"/>
      <c r="BD67" s="22"/>
      <c r="BE67" s="22"/>
      <c r="BF67" s="22"/>
      <c r="BG67" s="22"/>
    </row>
    <row r="68" spans="1:59" ht="13.5" customHeight="1" x14ac:dyDescent="0.25">
      <c r="A68" s="25" t="s">
        <v>177</v>
      </c>
      <c r="B68" s="39" t="s">
        <v>178</v>
      </c>
      <c r="C68" s="22">
        <v>0</v>
      </c>
      <c r="D68" s="22">
        <f t="shared" si="17"/>
        <v>0</v>
      </c>
      <c r="E68" s="22">
        <f t="shared" si="21"/>
        <v>0</v>
      </c>
      <c r="F68" s="22">
        <f t="shared" si="18"/>
        <v>0</v>
      </c>
      <c r="G68" s="2">
        <v>0</v>
      </c>
      <c r="H68" s="22">
        <v>0</v>
      </c>
      <c r="I68" s="22">
        <v>0</v>
      </c>
      <c r="J68" s="22">
        <v>0</v>
      </c>
      <c r="K68" s="22">
        <f>SUM(H68:J68)</f>
        <v>0</v>
      </c>
      <c r="L68" s="22">
        <f>K68+G68</f>
        <v>0</v>
      </c>
      <c r="M68" s="22">
        <v>0</v>
      </c>
      <c r="N68" s="22">
        <f t="shared" si="7"/>
        <v>0</v>
      </c>
      <c r="O68" s="24">
        <f>F68-L68</f>
        <v>0</v>
      </c>
      <c r="P68" s="24">
        <f>F68-M68</f>
        <v>0</v>
      </c>
      <c r="Q68" s="24">
        <f>IF(N68&gt;0,(F68-L68-N68),(F68-L68+N68))</f>
        <v>0</v>
      </c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>
        <f>SUM(R68:AE68)</f>
        <v>0</v>
      </c>
      <c r="AT68" s="22"/>
      <c r="AU68" s="22"/>
      <c r="AV68" s="22"/>
      <c r="AW68" s="22"/>
      <c r="AX68" s="22"/>
      <c r="AY68" s="22">
        <f>+AT68+AU68+AV68+AW68+AX68</f>
        <v>0</v>
      </c>
      <c r="AZ68" s="22"/>
      <c r="BB68" s="22"/>
      <c r="BC68" s="22"/>
      <c r="BD68" s="22"/>
      <c r="BE68" s="22"/>
      <c r="BF68" s="22"/>
      <c r="BG68" s="22">
        <f>SUM(AZ68:BB68)</f>
        <v>0</v>
      </c>
    </row>
    <row r="69" spans="1:59" x14ac:dyDescent="0.25">
      <c r="A69" s="25" t="s">
        <v>179</v>
      </c>
      <c r="B69" t="s">
        <v>180</v>
      </c>
      <c r="C69" s="22">
        <v>0</v>
      </c>
      <c r="D69" s="22">
        <f t="shared" si="17"/>
        <v>0</v>
      </c>
      <c r="E69" s="22">
        <f t="shared" si="21"/>
        <v>0</v>
      </c>
      <c r="F69" s="22">
        <f t="shared" si="18"/>
        <v>0</v>
      </c>
      <c r="G69" s="2">
        <v>0</v>
      </c>
      <c r="H69" s="22">
        <v>0</v>
      </c>
      <c r="I69" s="22">
        <v>0</v>
      </c>
      <c r="J69" s="22">
        <v>0</v>
      </c>
      <c r="K69" s="22">
        <f>SUM(H69:J69)</f>
        <v>0</v>
      </c>
      <c r="L69" s="22">
        <f>K69+G69</f>
        <v>0</v>
      </c>
      <c r="M69" s="22">
        <v>0</v>
      </c>
      <c r="N69" s="22">
        <f t="shared" si="7"/>
        <v>0</v>
      </c>
      <c r="O69" s="24">
        <f>F69-L69</f>
        <v>0</v>
      </c>
      <c r="P69" s="24">
        <f>F69-M69</f>
        <v>0</v>
      </c>
      <c r="Q69" s="24">
        <f>IF(N69&gt;0,(F69-L69-N69),(F69-L69+N69))</f>
        <v>0</v>
      </c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>
        <f>SUM(R69:AE69)</f>
        <v>0</v>
      </c>
      <c r="AT69" s="22"/>
      <c r="AU69" s="22"/>
      <c r="AV69" s="22"/>
      <c r="AW69" s="22"/>
      <c r="AX69" s="22"/>
      <c r="AY69" s="22">
        <f>+AT69+AU69+AV69+AW69+AX69</f>
        <v>0</v>
      </c>
      <c r="AZ69" s="22"/>
      <c r="BB69" s="22"/>
      <c r="BC69" s="22"/>
      <c r="BD69" s="22"/>
      <c r="BE69" s="22"/>
      <c r="BF69" s="22"/>
      <c r="BG69" s="22">
        <f>SUM(AZ69:BB69)</f>
        <v>0</v>
      </c>
    </row>
    <row r="70" spans="1:59" x14ac:dyDescent="0.25">
      <c r="A70" s="25"/>
      <c r="C70" s="22"/>
      <c r="D70" s="22"/>
      <c r="E70" s="22"/>
      <c r="F70" s="22"/>
      <c r="K70" s="22"/>
      <c r="L70" s="22"/>
      <c r="M70" s="22"/>
      <c r="N70" s="22">
        <f t="shared" si="7"/>
        <v>0</v>
      </c>
      <c r="O70" s="24">
        <f>F70-L70</f>
        <v>0</v>
      </c>
      <c r="P70" s="24">
        <f>F70-M70</f>
        <v>0</v>
      </c>
      <c r="Q70" s="24">
        <f>IF(N70&gt;0,(F70-L70-N70),(F70-L70+N70))</f>
        <v>0</v>
      </c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  <c r="AZ70" s="22"/>
      <c r="BB70" s="22"/>
      <c r="BC70" s="22"/>
      <c r="BD70" s="22"/>
      <c r="BE70" s="22"/>
      <c r="BF70" s="22"/>
      <c r="BG70" s="3"/>
    </row>
    <row r="71" spans="1:59" x14ac:dyDescent="0.25">
      <c r="A71" s="35" t="s">
        <v>181</v>
      </c>
      <c r="B71" s="38" t="s">
        <v>182</v>
      </c>
      <c r="C71" s="18">
        <f>SUM(C73:C92)</f>
        <v>0</v>
      </c>
      <c r="D71" s="18">
        <f>SUM(D73:D92)</f>
        <v>0</v>
      </c>
      <c r="E71" s="18">
        <f>SUM(E73:E92)</f>
        <v>0</v>
      </c>
      <c r="F71" s="18">
        <f>SUM(F73:F92)</f>
        <v>0</v>
      </c>
      <c r="G71" s="68"/>
      <c r="H71" s="18">
        <f t="shared" ref="H71:X71" si="37">SUM(H73:H92)</f>
        <v>0</v>
      </c>
      <c r="I71" s="18">
        <f t="shared" si="37"/>
        <v>0</v>
      </c>
      <c r="J71" s="18">
        <f t="shared" si="37"/>
        <v>0</v>
      </c>
      <c r="K71" s="18">
        <f t="shared" si="37"/>
        <v>0</v>
      </c>
      <c r="L71" s="18">
        <f t="shared" si="37"/>
        <v>0</v>
      </c>
      <c r="M71" s="18">
        <f t="shared" si="37"/>
        <v>0</v>
      </c>
      <c r="N71" s="22">
        <f t="shared" si="7"/>
        <v>0</v>
      </c>
      <c r="O71" s="18">
        <f t="shared" si="37"/>
        <v>0</v>
      </c>
      <c r="P71" s="18">
        <f t="shared" si="37"/>
        <v>0</v>
      </c>
      <c r="Q71" s="18">
        <f t="shared" si="37"/>
        <v>0</v>
      </c>
      <c r="R71" s="18">
        <f t="shared" si="37"/>
        <v>0</v>
      </c>
      <c r="S71" s="18">
        <f t="shared" si="37"/>
        <v>0</v>
      </c>
      <c r="T71" s="18">
        <f t="shared" si="37"/>
        <v>0</v>
      </c>
      <c r="U71" s="18">
        <f t="shared" si="37"/>
        <v>0</v>
      </c>
      <c r="V71" s="18">
        <f t="shared" si="37"/>
        <v>0</v>
      </c>
      <c r="W71" s="18">
        <f t="shared" si="37"/>
        <v>0</v>
      </c>
      <c r="X71" s="18">
        <f t="shared" si="37"/>
        <v>0</v>
      </c>
      <c r="Y71" s="18"/>
      <c r="Z71" s="18"/>
      <c r="AA71" s="18">
        <f>SUM(AA73:AA92)</f>
        <v>0</v>
      </c>
      <c r="AB71" s="18">
        <f>SUM(AB73:AB92)</f>
        <v>0</v>
      </c>
      <c r="AC71" s="18">
        <f>SUM(AC73:AC92)</f>
        <v>0</v>
      </c>
      <c r="AD71" s="18"/>
      <c r="AE71" s="18">
        <f>SUM(AE73:AE92)</f>
        <v>0</v>
      </c>
      <c r="AF71" s="18">
        <f>SUM(AF73:AF92)</f>
        <v>0</v>
      </c>
      <c r="AG71" s="18">
        <f>SUM(AG73:AG92)</f>
        <v>0</v>
      </c>
      <c r="AH71" s="18">
        <f>SUM(AH73:AH92)</f>
        <v>0</v>
      </c>
      <c r="AI71" s="18"/>
      <c r="AJ71" s="18"/>
      <c r="AK71" s="18"/>
      <c r="AL71" s="18"/>
      <c r="AM71" s="18"/>
      <c r="AN71" s="18"/>
      <c r="AO71" s="18"/>
      <c r="AP71" s="18"/>
      <c r="AQ71" s="18"/>
      <c r="AR71" s="18"/>
      <c r="AS71" s="18">
        <f t="shared" ref="AS71:BB71" si="38">SUM(AS73:AS92)</f>
        <v>0</v>
      </c>
      <c r="AT71" s="18">
        <f t="shared" si="38"/>
        <v>0</v>
      </c>
      <c r="AU71" s="18">
        <f t="shared" si="38"/>
        <v>0</v>
      </c>
      <c r="AV71" s="18">
        <f t="shared" si="38"/>
        <v>0</v>
      </c>
      <c r="AW71" s="18">
        <f t="shared" si="38"/>
        <v>0</v>
      </c>
      <c r="AX71" s="18">
        <f t="shared" si="38"/>
        <v>0</v>
      </c>
      <c r="AY71" s="18">
        <f t="shared" si="38"/>
        <v>0</v>
      </c>
      <c r="AZ71" s="18">
        <f t="shared" si="38"/>
        <v>0</v>
      </c>
      <c r="BA71" s="18">
        <f t="shared" si="38"/>
        <v>0</v>
      </c>
      <c r="BB71" s="18">
        <f t="shared" si="38"/>
        <v>0</v>
      </c>
      <c r="BC71" s="18"/>
      <c r="BD71" s="18"/>
      <c r="BE71" s="18"/>
      <c r="BF71" s="18"/>
      <c r="BG71" s="18">
        <f>SUM(BG73:BG92)</f>
        <v>0</v>
      </c>
    </row>
    <row r="72" spans="1:59" x14ac:dyDescent="0.25">
      <c r="A72" s="25"/>
      <c r="C72" s="22"/>
      <c r="D72" s="22"/>
      <c r="E72" s="22"/>
      <c r="F72" s="22"/>
      <c r="H72" s="22"/>
      <c r="I72" s="22"/>
      <c r="J72" s="22"/>
      <c r="K72" s="22"/>
      <c r="L72" s="22"/>
      <c r="M72" s="22"/>
      <c r="N72" s="22">
        <f t="shared" si="7"/>
        <v>0</v>
      </c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  <c r="AZ72" s="22"/>
      <c r="BB72" s="22"/>
      <c r="BC72" s="22"/>
      <c r="BD72" s="22"/>
      <c r="BE72" s="22"/>
      <c r="BF72" s="22"/>
      <c r="BG72" s="3"/>
    </row>
    <row r="73" spans="1:59" x14ac:dyDescent="0.25">
      <c r="A73" s="25" t="s">
        <v>183</v>
      </c>
      <c r="B73" t="s">
        <v>184</v>
      </c>
      <c r="C73" s="22">
        <v>0</v>
      </c>
      <c r="D73" s="22">
        <f t="shared" ref="D73:D92" si="39">+BG73</f>
        <v>0</v>
      </c>
      <c r="E73" s="22">
        <f t="shared" ref="E73:E92" si="40">+AS73+AY73</f>
        <v>0</v>
      </c>
      <c r="F73" s="22">
        <f t="shared" ref="F73:F92" si="41">+C73+D73+E73</f>
        <v>0</v>
      </c>
      <c r="G73" s="2">
        <v>0</v>
      </c>
      <c r="H73" s="22">
        <v>0</v>
      </c>
      <c r="I73" s="22">
        <v>0</v>
      </c>
      <c r="J73" s="22">
        <v>0</v>
      </c>
      <c r="K73" s="22">
        <f t="shared" ref="K73:K92" si="42">SUM(H73:J73)</f>
        <v>0</v>
      </c>
      <c r="L73" s="22">
        <f t="shared" ref="L73:L92" si="43">K73+G73</f>
        <v>0</v>
      </c>
      <c r="M73" s="22">
        <v>0</v>
      </c>
      <c r="N73" s="22">
        <f t="shared" si="7"/>
        <v>0</v>
      </c>
      <c r="O73" s="24">
        <f t="shared" ref="O73:O92" si="44">F74-L74</f>
        <v>0</v>
      </c>
      <c r="P73" s="24">
        <f t="shared" ref="P73:P92" si="45">F74-M74</f>
        <v>0</v>
      </c>
      <c r="Q73" s="24">
        <f t="shared" ref="Q73:Q92" si="46">IF(N73&gt;0,(F74-L74-N73),(F74-L74+N73))</f>
        <v>0</v>
      </c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>
        <f t="shared" ref="AS73:AS92" si="47">SUM(R73:AE73)</f>
        <v>0</v>
      </c>
      <c r="AT73" s="22"/>
      <c r="AU73" s="22"/>
      <c r="AV73" s="22"/>
      <c r="AW73" s="22"/>
      <c r="AX73" s="22"/>
      <c r="AY73" s="22">
        <f t="shared" ref="AY73:AY92" si="48">+AT73+AU73+AV73+AW73+AX73</f>
        <v>0</v>
      </c>
      <c r="AZ73" s="22"/>
      <c r="BB73" s="22"/>
      <c r="BC73" s="22"/>
      <c r="BD73" s="22"/>
      <c r="BE73" s="22"/>
      <c r="BF73" s="22"/>
      <c r="BG73" s="22">
        <f t="shared" ref="BG73:BG92" si="49">SUM(AZ73:BB73)</f>
        <v>0</v>
      </c>
    </row>
    <row r="74" spans="1:59" x14ac:dyDescent="0.25">
      <c r="A74" s="25" t="s">
        <v>185</v>
      </c>
      <c r="B74" t="s">
        <v>186</v>
      </c>
      <c r="C74" s="22">
        <v>0</v>
      </c>
      <c r="D74" s="22">
        <f t="shared" si="39"/>
        <v>0</v>
      </c>
      <c r="E74" s="22">
        <f t="shared" si="40"/>
        <v>0</v>
      </c>
      <c r="F74" s="22">
        <f t="shared" si="41"/>
        <v>0</v>
      </c>
      <c r="G74" s="2">
        <v>0</v>
      </c>
      <c r="H74" s="22">
        <v>0</v>
      </c>
      <c r="I74" s="22">
        <v>0</v>
      </c>
      <c r="J74" s="22">
        <v>0</v>
      </c>
      <c r="K74" s="22">
        <f t="shared" si="42"/>
        <v>0</v>
      </c>
      <c r="L74" s="22">
        <f t="shared" si="43"/>
        <v>0</v>
      </c>
      <c r="M74" s="22">
        <v>0</v>
      </c>
      <c r="N74" s="22">
        <f t="shared" si="7"/>
        <v>0</v>
      </c>
      <c r="O74" s="24">
        <f t="shared" si="44"/>
        <v>0</v>
      </c>
      <c r="P74" s="24">
        <f t="shared" si="45"/>
        <v>0</v>
      </c>
      <c r="Q74" s="24">
        <f t="shared" si="46"/>
        <v>0</v>
      </c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>
        <f t="shared" si="47"/>
        <v>0</v>
      </c>
      <c r="AT74" s="22"/>
      <c r="AU74" s="22"/>
      <c r="AV74" s="22"/>
      <c r="AW74" s="22"/>
      <c r="AX74" s="22"/>
      <c r="AY74" s="22">
        <f t="shared" si="48"/>
        <v>0</v>
      </c>
      <c r="AZ74" s="22"/>
      <c r="BB74" s="22"/>
      <c r="BC74" s="22"/>
      <c r="BD74" s="22"/>
      <c r="BE74" s="22"/>
      <c r="BF74" s="22"/>
      <c r="BG74" s="22">
        <f t="shared" si="49"/>
        <v>0</v>
      </c>
    </row>
    <row r="75" spans="1:59" x14ac:dyDescent="0.25">
      <c r="A75" s="25" t="s">
        <v>187</v>
      </c>
      <c r="B75" t="s">
        <v>188</v>
      </c>
      <c r="C75" s="22">
        <v>0</v>
      </c>
      <c r="D75" s="22">
        <f t="shared" si="39"/>
        <v>0</v>
      </c>
      <c r="E75" s="22">
        <f t="shared" si="40"/>
        <v>0</v>
      </c>
      <c r="F75" s="22">
        <f t="shared" si="41"/>
        <v>0</v>
      </c>
      <c r="G75" s="2">
        <v>0</v>
      </c>
      <c r="H75" s="22">
        <v>0</v>
      </c>
      <c r="I75" s="22">
        <v>0</v>
      </c>
      <c r="J75" s="22">
        <v>0</v>
      </c>
      <c r="K75" s="22">
        <f t="shared" si="42"/>
        <v>0</v>
      </c>
      <c r="L75" s="22">
        <f t="shared" si="43"/>
        <v>0</v>
      </c>
      <c r="M75" s="22">
        <v>0</v>
      </c>
      <c r="N75" s="22">
        <f t="shared" si="7"/>
        <v>0</v>
      </c>
      <c r="O75" s="24">
        <f t="shared" si="44"/>
        <v>0</v>
      </c>
      <c r="P75" s="24">
        <f t="shared" si="45"/>
        <v>0</v>
      </c>
      <c r="Q75" s="24">
        <f t="shared" si="46"/>
        <v>0</v>
      </c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>
        <f t="shared" si="47"/>
        <v>0</v>
      </c>
      <c r="AT75" s="22"/>
      <c r="AU75" s="22"/>
      <c r="AV75" s="22"/>
      <c r="AW75" s="22"/>
      <c r="AX75" s="22"/>
      <c r="AY75" s="22">
        <f t="shared" si="48"/>
        <v>0</v>
      </c>
      <c r="AZ75" s="22"/>
      <c r="BB75" s="22"/>
      <c r="BC75" s="22"/>
      <c r="BD75" s="22"/>
      <c r="BE75" s="22"/>
      <c r="BF75" s="22"/>
      <c r="BG75" s="22">
        <f t="shared" si="49"/>
        <v>0</v>
      </c>
    </row>
    <row r="76" spans="1:59" x14ac:dyDescent="0.25">
      <c r="A76" s="25" t="s">
        <v>189</v>
      </c>
      <c r="B76" t="s">
        <v>190</v>
      </c>
      <c r="C76" s="22">
        <v>0</v>
      </c>
      <c r="D76" s="22">
        <f t="shared" si="39"/>
        <v>0</v>
      </c>
      <c r="E76" s="22">
        <f t="shared" si="40"/>
        <v>0</v>
      </c>
      <c r="F76" s="22">
        <f t="shared" si="41"/>
        <v>0</v>
      </c>
      <c r="G76" s="2">
        <v>0</v>
      </c>
      <c r="H76" s="22">
        <v>0</v>
      </c>
      <c r="I76" s="22">
        <v>0</v>
      </c>
      <c r="J76" s="22">
        <v>0</v>
      </c>
      <c r="K76" s="22">
        <f t="shared" si="42"/>
        <v>0</v>
      </c>
      <c r="L76" s="22">
        <f t="shared" si="43"/>
        <v>0</v>
      </c>
      <c r="M76" s="22">
        <v>0</v>
      </c>
      <c r="N76" s="22">
        <f t="shared" si="7"/>
        <v>0</v>
      </c>
      <c r="O76" s="24">
        <f t="shared" si="44"/>
        <v>0</v>
      </c>
      <c r="P76" s="24">
        <f t="shared" si="45"/>
        <v>0</v>
      </c>
      <c r="Q76" s="24">
        <f t="shared" si="46"/>
        <v>0</v>
      </c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>
        <f t="shared" si="47"/>
        <v>0</v>
      </c>
      <c r="AT76" s="22"/>
      <c r="AU76" s="22"/>
      <c r="AV76" s="22"/>
      <c r="AW76" s="22"/>
      <c r="AX76" s="22"/>
      <c r="AY76" s="22">
        <f t="shared" si="48"/>
        <v>0</v>
      </c>
      <c r="AZ76" s="22"/>
      <c r="BB76" s="22"/>
      <c r="BC76" s="22"/>
      <c r="BD76" s="22"/>
      <c r="BE76" s="22"/>
      <c r="BF76" s="22"/>
      <c r="BG76" s="22">
        <f t="shared" si="49"/>
        <v>0</v>
      </c>
    </row>
    <row r="77" spans="1:59" x14ac:dyDescent="0.25">
      <c r="A77" s="25" t="s">
        <v>191</v>
      </c>
      <c r="B77" t="s">
        <v>192</v>
      </c>
      <c r="C77" s="22">
        <v>0</v>
      </c>
      <c r="D77" s="22">
        <f t="shared" si="39"/>
        <v>0</v>
      </c>
      <c r="E77" s="22">
        <f t="shared" si="40"/>
        <v>0</v>
      </c>
      <c r="F77" s="22">
        <f t="shared" si="41"/>
        <v>0</v>
      </c>
      <c r="G77" s="2">
        <v>0</v>
      </c>
      <c r="H77" s="22">
        <v>0</v>
      </c>
      <c r="I77" s="22">
        <v>0</v>
      </c>
      <c r="J77" s="22">
        <v>0</v>
      </c>
      <c r="K77" s="22">
        <f t="shared" si="42"/>
        <v>0</v>
      </c>
      <c r="L77" s="22">
        <f t="shared" si="43"/>
        <v>0</v>
      </c>
      <c r="M77" s="22">
        <v>0</v>
      </c>
      <c r="N77" s="22">
        <f t="shared" ref="N77:N110" si="50">IF(M77&gt;0,(L77-M77),0)</f>
        <v>0</v>
      </c>
      <c r="O77" s="24">
        <f t="shared" si="44"/>
        <v>0</v>
      </c>
      <c r="P77" s="24">
        <f t="shared" si="45"/>
        <v>0</v>
      </c>
      <c r="Q77" s="24">
        <f t="shared" si="46"/>
        <v>0</v>
      </c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>
        <f t="shared" si="47"/>
        <v>0</v>
      </c>
      <c r="AT77" s="22"/>
      <c r="AU77" s="22"/>
      <c r="AV77" s="22"/>
      <c r="AW77" s="22"/>
      <c r="AX77" s="22"/>
      <c r="AY77" s="22">
        <f t="shared" si="48"/>
        <v>0</v>
      </c>
      <c r="AZ77" s="22"/>
      <c r="BB77" s="22"/>
      <c r="BC77" s="22"/>
      <c r="BD77" s="22"/>
      <c r="BE77" s="22"/>
      <c r="BF77" s="22"/>
      <c r="BG77" s="22">
        <f t="shared" si="49"/>
        <v>0</v>
      </c>
    </row>
    <row r="78" spans="1:59" x14ac:dyDescent="0.25">
      <c r="A78" s="25" t="s">
        <v>193</v>
      </c>
      <c r="B78" t="s">
        <v>194</v>
      </c>
      <c r="C78" s="22">
        <v>0</v>
      </c>
      <c r="D78" s="22">
        <f t="shared" si="39"/>
        <v>0</v>
      </c>
      <c r="E78" s="22">
        <f t="shared" si="40"/>
        <v>0</v>
      </c>
      <c r="F78" s="22">
        <f t="shared" si="41"/>
        <v>0</v>
      </c>
      <c r="G78" s="2">
        <v>0</v>
      </c>
      <c r="H78" s="22">
        <v>0</v>
      </c>
      <c r="I78" s="22">
        <v>0</v>
      </c>
      <c r="J78" s="22">
        <v>0</v>
      </c>
      <c r="K78" s="22">
        <f t="shared" si="42"/>
        <v>0</v>
      </c>
      <c r="L78" s="22">
        <f t="shared" si="43"/>
        <v>0</v>
      </c>
      <c r="M78" s="22">
        <v>0</v>
      </c>
      <c r="N78" s="22">
        <f t="shared" si="50"/>
        <v>0</v>
      </c>
      <c r="O78" s="24">
        <f t="shared" si="44"/>
        <v>0</v>
      </c>
      <c r="P78" s="24">
        <f t="shared" si="45"/>
        <v>0</v>
      </c>
      <c r="Q78" s="24">
        <f t="shared" si="46"/>
        <v>0</v>
      </c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>
        <f t="shared" si="47"/>
        <v>0</v>
      </c>
      <c r="AT78" s="22"/>
      <c r="AU78" s="22"/>
      <c r="AV78" s="22"/>
      <c r="AW78" s="22"/>
      <c r="AX78" s="22"/>
      <c r="AY78" s="22">
        <f t="shared" si="48"/>
        <v>0</v>
      </c>
      <c r="AZ78" s="22"/>
      <c r="BB78" s="22"/>
      <c r="BC78" s="22"/>
      <c r="BD78" s="22"/>
      <c r="BE78" s="22"/>
      <c r="BF78" s="22"/>
      <c r="BG78" s="22">
        <f t="shared" si="49"/>
        <v>0</v>
      </c>
    </row>
    <row r="79" spans="1:59" x14ac:dyDescent="0.25">
      <c r="A79" s="25" t="s">
        <v>195</v>
      </c>
      <c r="B79" t="s">
        <v>196</v>
      </c>
      <c r="C79" s="22">
        <v>0</v>
      </c>
      <c r="D79" s="22">
        <f t="shared" si="39"/>
        <v>0</v>
      </c>
      <c r="E79" s="22">
        <f t="shared" si="40"/>
        <v>0</v>
      </c>
      <c r="F79" s="22">
        <f t="shared" si="41"/>
        <v>0</v>
      </c>
      <c r="G79" s="2">
        <v>0</v>
      </c>
      <c r="H79" s="22">
        <v>0</v>
      </c>
      <c r="I79" s="22">
        <v>0</v>
      </c>
      <c r="J79" s="22">
        <v>0</v>
      </c>
      <c r="K79" s="22">
        <f t="shared" si="42"/>
        <v>0</v>
      </c>
      <c r="L79" s="22">
        <f t="shared" si="43"/>
        <v>0</v>
      </c>
      <c r="M79" s="22">
        <v>0</v>
      </c>
      <c r="N79" s="22">
        <f t="shared" si="50"/>
        <v>0</v>
      </c>
      <c r="O79" s="24">
        <f t="shared" si="44"/>
        <v>0</v>
      </c>
      <c r="P79" s="24">
        <f t="shared" si="45"/>
        <v>0</v>
      </c>
      <c r="Q79" s="24">
        <f t="shared" si="46"/>
        <v>0</v>
      </c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>
        <f t="shared" si="47"/>
        <v>0</v>
      </c>
      <c r="AT79" s="22"/>
      <c r="AU79" s="22"/>
      <c r="AV79" s="22"/>
      <c r="AW79" s="22"/>
      <c r="AX79" s="22"/>
      <c r="AY79" s="22">
        <f t="shared" si="48"/>
        <v>0</v>
      </c>
      <c r="AZ79" s="22"/>
      <c r="BB79" s="22"/>
      <c r="BC79" s="22"/>
      <c r="BD79" s="22"/>
      <c r="BE79" s="22"/>
      <c r="BF79" s="22"/>
      <c r="BG79" s="22">
        <f t="shared" si="49"/>
        <v>0</v>
      </c>
    </row>
    <row r="80" spans="1:59" x14ac:dyDescent="0.25">
      <c r="A80" s="25" t="s">
        <v>197</v>
      </c>
      <c r="B80" t="s">
        <v>198</v>
      </c>
      <c r="C80" s="22">
        <v>0</v>
      </c>
      <c r="D80" s="22">
        <f t="shared" si="39"/>
        <v>0</v>
      </c>
      <c r="E80" s="22">
        <f t="shared" si="40"/>
        <v>0</v>
      </c>
      <c r="F80" s="22">
        <f t="shared" si="41"/>
        <v>0</v>
      </c>
      <c r="G80" s="2">
        <v>0</v>
      </c>
      <c r="H80" s="22">
        <v>0</v>
      </c>
      <c r="I80" s="22">
        <v>0</v>
      </c>
      <c r="J80" s="22">
        <v>0</v>
      </c>
      <c r="K80" s="22">
        <f t="shared" si="42"/>
        <v>0</v>
      </c>
      <c r="L80" s="22">
        <f t="shared" si="43"/>
        <v>0</v>
      </c>
      <c r="M80" s="22">
        <v>0</v>
      </c>
      <c r="N80" s="22">
        <f t="shared" si="50"/>
        <v>0</v>
      </c>
      <c r="O80" s="24">
        <f t="shared" si="44"/>
        <v>0</v>
      </c>
      <c r="P80" s="24">
        <f t="shared" si="45"/>
        <v>0</v>
      </c>
      <c r="Q80" s="24">
        <f t="shared" si="46"/>
        <v>0</v>
      </c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>
        <f t="shared" si="47"/>
        <v>0</v>
      </c>
      <c r="AT80" s="22"/>
      <c r="AU80" s="22"/>
      <c r="AV80" s="22"/>
      <c r="AW80" s="22"/>
      <c r="AX80" s="22"/>
      <c r="AY80" s="22">
        <f t="shared" si="48"/>
        <v>0</v>
      </c>
      <c r="AZ80" s="22"/>
      <c r="BB80" s="22"/>
      <c r="BC80" s="22"/>
      <c r="BD80" s="22"/>
      <c r="BE80" s="22"/>
      <c r="BF80" s="22"/>
      <c r="BG80" s="22">
        <f t="shared" si="49"/>
        <v>0</v>
      </c>
    </row>
    <row r="81" spans="1:62" x14ac:dyDescent="0.25">
      <c r="A81" s="25" t="s">
        <v>199</v>
      </c>
      <c r="B81" t="s">
        <v>200</v>
      </c>
      <c r="C81" s="22">
        <v>0</v>
      </c>
      <c r="D81" s="22">
        <f t="shared" si="39"/>
        <v>0</v>
      </c>
      <c r="E81" s="22">
        <f t="shared" si="40"/>
        <v>0</v>
      </c>
      <c r="F81" s="22">
        <f t="shared" si="41"/>
        <v>0</v>
      </c>
      <c r="G81" s="2">
        <v>0</v>
      </c>
      <c r="H81" s="22">
        <v>0</v>
      </c>
      <c r="I81" s="22">
        <v>0</v>
      </c>
      <c r="J81" s="22">
        <v>0</v>
      </c>
      <c r="K81" s="22">
        <f t="shared" si="42"/>
        <v>0</v>
      </c>
      <c r="L81" s="22">
        <f t="shared" si="43"/>
        <v>0</v>
      </c>
      <c r="M81" s="22">
        <v>0</v>
      </c>
      <c r="N81" s="22">
        <f t="shared" si="50"/>
        <v>0</v>
      </c>
      <c r="O81" s="24">
        <f t="shared" si="44"/>
        <v>0</v>
      </c>
      <c r="P81" s="24">
        <f t="shared" si="45"/>
        <v>0</v>
      </c>
      <c r="Q81" s="24">
        <f t="shared" si="46"/>
        <v>0</v>
      </c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22"/>
      <c r="AP81" s="22"/>
      <c r="AQ81" s="22"/>
      <c r="AR81" s="22"/>
      <c r="AS81" s="22">
        <f t="shared" si="47"/>
        <v>0</v>
      </c>
      <c r="AT81" s="22"/>
      <c r="AU81" s="22"/>
      <c r="AV81" s="22"/>
      <c r="AW81" s="22"/>
      <c r="AX81" s="22"/>
      <c r="AY81" s="22">
        <f t="shared" si="48"/>
        <v>0</v>
      </c>
      <c r="AZ81" s="22"/>
      <c r="BB81" s="22"/>
      <c r="BC81" s="22"/>
      <c r="BD81" s="22"/>
      <c r="BE81" s="22"/>
      <c r="BF81" s="22"/>
      <c r="BG81" s="22">
        <f t="shared" si="49"/>
        <v>0</v>
      </c>
    </row>
    <row r="82" spans="1:62" x14ac:dyDescent="0.25">
      <c r="A82" s="25" t="s">
        <v>201</v>
      </c>
      <c r="B82" t="s">
        <v>202</v>
      </c>
      <c r="C82" s="22">
        <v>0</v>
      </c>
      <c r="D82" s="22">
        <f t="shared" si="39"/>
        <v>0</v>
      </c>
      <c r="E82" s="22">
        <f t="shared" si="40"/>
        <v>0</v>
      </c>
      <c r="F82" s="22">
        <f t="shared" si="41"/>
        <v>0</v>
      </c>
      <c r="G82" s="2">
        <v>0</v>
      </c>
      <c r="H82" s="22">
        <v>0</v>
      </c>
      <c r="I82" s="22">
        <v>0</v>
      </c>
      <c r="J82" s="22">
        <v>0</v>
      </c>
      <c r="K82" s="22">
        <f t="shared" si="42"/>
        <v>0</v>
      </c>
      <c r="L82" s="22">
        <f t="shared" si="43"/>
        <v>0</v>
      </c>
      <c r="M82" s="22">
        <v>0</v>
      </c>
      <c r="N82" s="22">
        <f t="shared" si="50"/>
        <v>0</v>
      </c>
      <c r="O82" s="24">
        <f t="shared" si="44"/>
        <v>0</v>
      </c>
      <c r="P82" s="24">
        <f t="shared" si="45"/>
        <v>0</v>
      </c>
      <c r="Q82" s="24">
        <f t="shared" si="46"/>
        <v>0</v>
      </c>
      <c r="R82" s="22"/>
      <c r="S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22"/>
      <c r="AK82" s="22"/>
      <c r="AL82" s="22"/>
      <c r="AM82" s="22"/>
      <c r="AN82" s="22"/>
      <c r="AO82" s="22"/>
      <c r="AP82" s="22"/>
      <c r="AQ82" s="22"/>
      <c r="AR82" s="22"/>
      <c r="AS82" s="22">
        <f t="shared" si="47"/>
        <v>0</v>
      </c>
      <c r="AT82" s="22"/>
      <c r="AU82" s="22"/>
      <c r="AV82" s="22"/>
      <c r="AW82" s="22"/>
      <c r="AX82" s="22"/>
      <c r="AY82" s="22">
        <f t="shared" si="48"/>
        <v>0</v>
      </c>
      <c r="AZ82" s="22"/>
      <c r="BB82" s="22"/>
      <c r="BC82" s="22"/>
      <c r="BD82" s="22"/>
      <c r="BE82" s="22"/>
      <c r="BF82" s="22"/>
      <c r="BG82" s="22">
        <f t="shared" si="49"/>
        <v>0</v>
      </c>
    </row>
    <row r="83" spans="1:62" x14ac:dyDescent="0.25">
      <c r="A83" s="25" t="s">
        <v>203</v>
      </c>
      <c r="B83" t="s">
        <v>204</v>
      </c>
      <c r="C83" s="22">
        <v>0</v>
      </c>
      <c r="D83" s="22">
        <f t="shared" si="39"/>
        <v>0</v>
      </c>
      <c r="E83" s="22">
        <f t="shared" si="40"/>
        <v>0</v>
      </c>
      <c r="F83" s="22">
        <f t="shared" si="41"/>
        <v>0</v>
      </c>
      <c r="G83" s="2">
        <v>0</v>
      </c>
      <c r="H83" s="22">
        <v>0</v>
      </c>
      <c r="I83" s="22">
        <v>0</v>
      </c>
      <c r="J83" s="22">
        <v>0</v>
      </c>
      <c r="K83" s="22">
        <f t="shared" si="42"/>
        <v>0</v>
      </c>
      <c r="L83" s="22">
        <f t="shared" si="43"/>
        <v>0</v>
      </c>
      <c r="M83" s="22">
        <v>0</v>
      </c>
      <c r="N83" s="22">
        <f t="shared" si="50"/>
        <v>0</v>
      </c>
      <c r="O83" s="24">
        <f t="shared" si="44"/>
        <v>0</v>
      </c>
      <c r="P83" s="24">
        <f t="shared" si="45"/>
        <v>0</v>
      </c>
      <c r="Q83" s="24">
        <f t="shared" si="46"/>
        <v>0</v>
      </c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>
        <f t="shared" si="47"/>
        <v>0</v>
      </c>
      <c r="AT83" s="22"/>
      <c r="AU83" s="22"/>
      <c r="AV83" s="22"/>
      <c r="AW83" s="22"/>
      <c r="AX83" s="22"/>
      <c r="AY83" s="22">
        <f t="shared" si="48"/>
        <v>0</v>
      </c>
      <c r="AZ83" s="22"/>
      <c r="BB83" s="22"/>
      <c r="BC83" s="22"/>
      <c r="BD83" s="22"/>
      <c r="BE83" s="22"/>
      <c r="BF83" s="22"/>
      <c r="BG83" s="22">
        <f t="shared" si="49"/>
        <v>0</v>
      </c>
    </row>
    <row r="84" spans="1:62" x14ac:dyDescent="0.25">
      <c r="A84" s="25" t="s">
        <v>205</v>
      </c>
      <c r="B84" t="s">
        <v>206</v>
      </c>
      <c r="C84" s="22">
        <v>0</v>
      </c>
      <c r="D84" s="22">
        <f t="shared" si="39"/>
        <v>0</v>
      </c>
      <c r="E84" s="22">
        <f t="shared" si="40"/>
        <v>0</v>
      </c>
      <c r="F84" s="22">
        <f t="shared" si="41"/>
        <v>0</v>
      </c>
      <c r="G84" s="2">
        <v>0</v>
      </c>
      <c r="H84" s="22">
        <v>0</v>
      </c>
      <c r="I84" s="22">
        <v>0</v>
      </c>
      <c r="J84" s="22">
        <v>0</v>
      </c>
      <c r="K84" s="22">
        <f t="shared" si="42"/>
        <v>0</v>
      </c>
      <c r="L84" s="22">
        <f t="shared" si="43"/>
        <v>0</v>
      </c>
      <c r="M84" s="22">
        <v>0</v>
      </c>
      <c r="N84" s="22">
        <f t="shared" si="50"/>
        <v>0</v>
      </c>
      <c r="O84" s="24">
        <f t="shared" si="44"/>
        <v>0</v>
      </c>
      <c r="P84" s="24">
        <f t="shared" si="45"/>
        <v>0</v>
      </c>
      <c r="Q84" s="24">
        <f t="shared" si="46"/>
        <v>0</v>
      </c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>
        <f t="shared" si="47"/>
        <v>0</v>
      </c>
      <c r="AT84" s="22"/>
      <c r="AU84" s="22"/>
      <c r="AV84" s="22"/>
      <c r="AW84" s="22"/>
      <c r="AX84" s="22"/>
      <c r="AY84" s="22">
        <f t="shared" si="48"/>
        <v>0</v>
      </c>
      <c r="AZ84" s="22"/>
      <c r="BB84" s="22"/>
      <c r="BC84" s="22"/>
      <c r="BD84" s="22"/>
      <c r="BE84" s="22"/>
      <c r="BF84" s="22"/>
      <c r="BG84" s="22">
        <f t="shared" si="49"/>
        <v>0</v>
      </c>
    </row>
    <row r="85" spans="1:62" x14ac:dyDescent="0.25">
      <c r="A85" s="25" t="s">
        <v>207</v>
      </c>
      <c r="B85" t="s">
        <v>208</v>
      </c>
      <c r="C85" s="22">
        <v>0</v>
      </c>
      <c r="D85" s="22">
        <f t="shared" si="39"/>
        <v>0</v>
      </c>
      <c r="E85" s="22">
        <f t="shared" si="40"/>
        <v>0</v>
      </c>
      <c r="F85" s="22">
        <f t="shared" si="41"/>
        <v>0</v>
      </c>
      <c r="G85" s="2">
        <v>0</v>
      </c>
      <c r="H85" s="22">
        <v>0</v>
      </c>
      <c r="I85" s="22">
        <v>0</v>
      </c>
      <c r="J85" s="22">
        <v>0</v>
      </c>
      <c r="K85" s="22">
        <f t="shared" si="42"/>
        <v>0</v>
      </c>
      <c r="L85" s="22">
        <f t="shared" si="43"/>
        <v>0</v>
      </c>
      <c r="M85" s="22">
        <v>0</v>
      </c>
      <c r="N85" s="22">
        <f t="shared" si="50"/>
        <v>0</v>
      </c>
      <c r="O85" s="24">
        <f t="shared" si="44"/>
        <v>0</v>
      </c>
      <c r="P85" s="24">
        <f t="shared" si="45"/>
        <v>0</v>
      </c>
      <c r="Q85" s="24">
        <f t="shared" si="46"/>
        <v>0</v>
      </c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>
        <f t="shared" si="47"/>
        <v>0</v>
      </c>
      <c r="AT85" s="22"/>
      <c r="AU85" s="22"/>
      <c r="AV85" s="22"/>
      <c r="AW85" s="22"/>
      <c r="AX85" s="22"/>
      <c r="AY85" s="22">
        <f t="shared" si="48"/>
        <v>0</v>
      </c>
      <c r="AZ85" s="22"/>
      <c r="BB85" s="22"/>
      <c r="BC85" s="22"/>
      <c r="BD85" s="22"/>
      <c r="BE85" s="22"/>
      <c r="BF85" s="22"/>
      <c r="BG85" s="22">
        <f t="shared" si="49"/>
        <v>0</v>
      </c>
    </row>
    <row r="86" spans="1:62" x14ac:dyDescent="0.25">
      <c r="A86" s="25" t="s">
        <v>209</v>
      </c>
      <c r="B86" t="s">
        <v>210</v>
      </c>
      <c r="C86" s="22">
        <v>0</v>
      </c>
      <c r="D86" s="22">
        <f t="shared" si="39"/>
        <v>0</v>
      </c>
      <c r="E86" s="22">
        <f t="shared" si="40"/>
        <v>0</v>
      </c>
      <c r="F86" s="22">
        <f t="shared" si="41"/>
        <v>0</v>
      </c>
      <c r="G86" s="2">
        <v>0</v>
      </c>
      <c r="H86" s="22">
        <v>0</v>
      </c>
      <c r="I86" s="22">
        <v>0</v>
      </c>
      <c r="J86" s="22">
        <v>0</v>
      </c>
      <c r="K86" s="22">
        <f t="shared" si="42"/>
        <v>0</v>
      </c>
      <c r="L86" s="22">
        <f t="shared" si="43"/>
        <v>0</v>
      </c>
      <c r="M86" s="22">
        <v>0</v>
      </c>
      <c r="N86" s="22">
        <f t="shared" si="50"/>
        <v>0</v>
      </c>
      <c r="O86" s="24">
        <f t="shared" si="44"/>
        <v>0</v>
      </c>
      <c r="P86" s="24">
        <f t="shared" si="45"/>
        <v>0</v>
      </c>
      <c r="Q86" s="24">
        <f t="shared" si="46"/>
        <v>0</v>
      </c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>
        <f t="shared" si="47"/>
        <v>0</v>
      </c>
      <c r="AT86" s="22"/>
      <c r="AU86" s="22"/>
      <c r="AV86" s="22"/>
      <c r="AW86" s="22"/>
      <c r="AX86" s="22"/>
      <c r="AY86" s="22">
        <f t="shared" si="48"/>
        <v>0</v>
      </c>
      <c r="AZ86" s="22"/>
      <c r="BB86" s="22"/>
      <c r="BC86" s="22"/>
      <c r="BD86" s="22"/>
      <c r="BE86" s="22"/>
      <c r="BF86" s="22"/>
      <c r="BG86" s="22">
        <f t="shared" si="49"/>
        <v>0</v>
      </c>
    </row>
    <row r="87" spans="1:62" x14ac:dyDescent="0.25">
      <c r="A87" s="25" t="s">
        <v>211</v>
      </c>
      <c r="B87" t="s">
        <v>212</v>
      </c>
      <c r="C87" s="22">
        <v>0</v>
      </c>
      <c r="D87" s="22">
        <f t="shared" si="39"/>
        <v>0</v>
      </c>
      <c r="E87" s="22">
        <f t="shared" si="40"/>
        <v>0</v>
      </c>
      <c r="F87" s="22">
        <f t="shared" si="41"/>
        <v>0</v>
      </c>
      <c r="G87" s="2">
        <v>0</v>
      </c>
      <c r="H87" s="22">
        <v>0</v>
      </c>
      <c r="I87" s="22">
        <v>0</v>
      </c>
      <c r="J87" s="22">
        <v>0</v>
      </c>
      <c r="K87" s="22">
        <f t="shared" si="42"/>
        <v>0</v>
      </c>
      <c r="L87" s="22">
        <f t="shared" si="43"/>
        <v>0</v>
      </c>
      <c r="M87" s="22">
        <v>0</v>
      </c>
      <c r="N87" s="22">
        <f t="shared" si="50"/>
        <v>0</v>
      </c>
      <c r="O87" s="24">
        <f t="shared" si="44"/>
        <v>0</v>
      </c>
      <c r="P87" s="24">
        <f t="shared" si="45"/>
        <v>0</v>
      </c>
      <c r="Q87" s="24">
        <f t="shared" si="46"/>
        <v>0</v>
      </c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>
        <f t="shared" si="47"/>
        <v>0</v>
      </c>
      <c r="AT87" s="22"/>
      <c r="AU87" s="22"/>
      <c r="AV87" s="22"/>
      <c r="AW87" s="22"/>
      <c r="AX87" s="22"/>
      <c r="AY87" s="22">
        <f t="shared" si="48"/>
        <v>0</v>
      </c>
      <c r="AZ87" s="22"/>
      <c r="BB87" s="22"/>
      <c r="BC87" s="22"/>
      <c r="BD87" s="22"/>
      <c r="BE87" s="22"/>
      <c r="BF87" s="22"/>
      <c r="BG87" s="22">
        <f t="shared" si="49"/>
        <v>0</v>
      </c>
    </row>
    <row r="88" spans="1:62" x14ac:dyDescent="0.25">
      <c r="A88" s="25" t="s">
        <v>213</v>
      </c>
      <c r="B88" t="s">
        <v>214</v>
      </c>
      <c r="C88" s="22">
        <v>0</v>
      </c>
      <c r="D88" s="22">
        <f t="shared" si="39"/>
        <v>0</v>
      </c>
      <c r="E88" s="22">
        <f t="shared" si="40"/>
        <v>0</v>
      </c>
      <c r="F88" s="22">
        <f t="shared" si="41"/>
        <v>0</v>
      </c>
      <c r="G88" s="2">
        <v>0</v>
      </c>
      <c r="H88" s="22">
        <v>0</v>
      </c>
      <c r="I88" s="22">
        <v>0</v>
      </c>
      <c r="J88" s="22">
        <v>0</v>
      </c>
      <c r="K88" s="22">
        <f t="shared" si="42"/>
        <v>0</v>
      </c>
      <c r="L88" s="22">
        <f t="shared" si="43"/>
        <v>0</v>
      </c>
      <c r="M88" s="22">
        <v>0</v>
      </c>
      <c r="N88" s="22">
        <f t="shared" si="50"/>
        <v>0</v>
      </c>
      <c r="O88" s="24">
        <f t="shared" si="44"/>
        <v>0</v>
      </c>
      <c r="P88" s="24">
        <f t="shared" si="45"/>
        <v>0</v>
      </c>
      <c r="Q88" s="24">
        <f t="shared" si="46"/>
        <v>0</v>
      </c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>
        <f t="shared" si="47"/>
        <v>0</v>
      </c>
      <c r="AT88" s="22"/>
      <c r="AU88" s="22"/>
      <c r="AV88" s="22"/>
      <c r="AW88" s="22"/>
      <c r="AX88" s="22"/>
      <c r="AY88" s="22">
        <f t="shared" si="48"/>
        <v>0</v>
      </c>
      <c r="AZ88" s="22"/>
      <c r="BB88" s="22"/>
      <c r="BC88" s="22"/>
      <c r="BD88" s="22"/>
      <c r="BE88" s="22"/>
      <c r="BF88" s="22"/>
      <c r="BG88" s="22">
        <f t="shared" si="49"/>
        <v>0</v>
      </c>
    </row>
    <row r="89" spans="1:62" x14ac:dyDescent="0.25">
      <c r="A89" s="25" t="s">
        <v>215</v>
      </c>
      <c r="B89" t="s">
        <v>216</v>
      </c>
      <c r="C89" s="22">
        <v>0</v>
      </c>
      <c r="D89" s="22">
        <f t="shared" si="39"/>
        <v>0</v>
      </c>
      <c r="E89" s="22">
        <f t="shared" si="40"/>
        <v>0</v>
      </c>
      <c r="F89" s="22">
        <f t="shared" si="41"/>
        <v>0</v>
      </c>
      <c r="G89" s="2">
        <v>0</v>
      </c>
      <c r="H89" s="22">
        <v>0</v>
      </c>
      <c r="I89" s="22">
        <v>0</v>
      </c>
      <c r="J89" s="22">
        <v>0</v>
      </c>
      <c r="K89" s="22">
        <f t="shared" si="42"/>
        <v>0</v>
      </c>
      <c r="L89" s="22">
        <f t="shared" si="43"/>
        <v>0</v>
      </c>
      <c r="M89" s="22">
        <v>0</v>
      </c>
      <c r="N89" s="22">
        <f t="shared" si="50"/>
        <v>0</v>
      </c>
      <c r="O89" s="24">
        <f t="shared" si="44"/>
        <v>0</v>
      </c>
      <c r="P89" s="24">
        <f t="shared" si="45"/>
        <v>0</v>
      </c>
      <c r="Q89" s="24">
        <f t="shared" si="46"/>
        <v>0</v>
      </c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22"/>
      <c r="AK89" s="22"/>
      <c r="AL89" s="22"/>
      <c r="AM89" s="22"/>
      <c r="AN89" s="22"/>
      <c r="AO89" s="22"/>
      <c r="AP89" s="22"/>
      <c r="AQ89" s="22"/>
      <c r="AR89" s="22"/>
      <c r="AS89" s="22">
        <f t="shared" si="47"/>
        <v>0</v>
      </c>
      <c r="AT89" s="22"/>
      <c r="AU89" s="22"/>
      <c r="AV89" s="22"/>
      <c r="AW89" s="22"/>
      <c r="AX89" s="22"/>
      <c r="AY89" s="22">
        <f t="shared" si="48"/>
        <v>0</v>
      </c>
      <c r="AZ89" s="22"/>
      <c r="BB89" s="22"/>
      <c r="BC89" s="22"/>
      <c r="BD89" s="22"/>
      <c r="BE89" s="22"/>
      <c r="BF89" s="22"/>
      <c r="BG89" s="22">
        <f t="shared" si="49"/>
        <v>0</v>
      </c>
    </row>
    <row r="90" spans="1:62" x14ac:dyDescent="0.25">
      <c r="A90" s="25" t="s">
        <v>217</v>
      </c>
      <c r="B90" t="s">
        <v>218</v>
      </c>
      <c r="C90" s="22">
        <v>0</v>
      </c>
      <c r="D90" s="22">
        <f t="shared" si="39"/>
        <v>0</v>
      </c>
      <c r="E90" s="22">
        <f t="shared" si="40"/>
        <v>0</v>
      </c>
      <c r="F90" s="22">
        <f t="shared" si="41"/>
        <v>0</v>
      </c>
      <c r="G90" s="2">
        <v>0</v>
      </c>
      <c r="H90" s="22">
        <v>0</v>
      </c>
      <c r="I90" s="22">
        <v>0</v>
      </c>
      <c r="J90" s="22">
        <v>0</v>
      </c>
      <c r="K90" s="22">
        <f t="shared" si="42"/>
        <v>0</v>
      </c>
      <c r="L90" s="22">
        <f t="shared" si="43"/>
        <v>0</v>
      </c>
      <c r="M90" s="22">
        <v>0</v>
      </c>
      <c r="N90" s="22">
        <f t="shared" si="50"/>
        <v>0</v>
      </c>
      <c r="O90" s="24">
        <f t="shared" si="44"/>
        <v>0</v>
      </c>
      <c r="P90" s="24">
        <f t="shared" si="45"/>
        <v>0</v>
      </c>
      <c r="Q90" s="24">
        <f t="shared" si="46"/>
        <v>0</v>
      </c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2"/>
      <c r="AP90" s="22"/>
      <c r="AQ90" s="22"/>
      <c r="AR90" s="22"/>
      <c r="AS90" s="22">
        <f t="shared" si="47"/>
        <v>0</v>
      </c>
      <c r="AT90" s="22"/>
      <c r="AU90" s="22"/>
      <c r="AV90" s="22"/>
      <c r="AW90" s="22"/>
      <c r="AX90" s="22"/>
      <c r="AY90" s="22">
        <f t="shared" si="48"/>
        <v>0</v>
      </c>
      <c r="AZ90" s="22"/>
      <c r="BB90" s="22"/>
      <c r="BC90" s="22"/>
      <c r="BD90" s="22"/>
      <c r="BE90" s="22"/>
      <c r="BF90" s="22"/>
      <c r="BG90" s="22">
        <f t="shared" si="49"/>
        <v>0</v>
      </c>
    </row>
    <row r="91" spans="1:62" x14ac:dyDescent="0.25">
      <c r="A91" s="25" t="s">
        <v>219</v>
      </c>
      <c r="B91" t="s">
        <v>220</v>
      </c>
      <c r="C91" s="22">
        <v>0</v>
      </c>
      <c r="D91" s="22">
        <f t="shared" si="39"/>
        <v>0</v>
      </c>
      <c r="E91" s="22">
        <f t="shared" si="40"/>
        <v>0</v>
      </c>
      <c r="F91" s="22">
        <f t="shared" si="41"/>
        <v>0</v>
      </c>
      <c r="G91" s="2">
        <v>0</v>
      </c>
      <c r="H91" s="22">
        <v>0</v>
      </c>
      <c r="I91" s="22">
        <v>0</v>
      </c>
      <c r="J91" s="22">
        <v>0</v>
      </c>
      <c r="K91" s="22">
        <f t="shared" si="42"/>
        <v>0</v>
      </c>
      <c r="L91" s="22">
        <f t="shared" si="43"/>
        <v>0</v>
      </c>
      <c r="M91" s="22">
        <v>0</v>
      </c>
      <c r="N91" s="22">
        <f t="shared" si="50"/>
        <v>0</v>
      </c>
      <c r="O91" s="24">
        <f t="shared" si="44"/>
        <v>0</v>
      </c>
      <c r="P91" s="24">
        <f t="shared" si="45"/>
        <v>0</v>
      </c>
      <c r="Q91" s="24">
        <f t="shared" si="46"/>
        <v>0</v>
      </c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>
        <f t="shared" si="47"/>
        <v>0</v>
      </c>
      <c r="AT91" s="22"/>
      <c r="AU91" s="22"/>
      <c r="AV91" s="22"/>
      <c r="AW91" s="22"/>
      <c r="AX91" s="22"/>
      <c r="AY91" s="22">
        <f t="shared" si="48"/>
        <v>0</v>
      </c>
      <c r="AZ91" s="22"/>
      <c r="BB91" s="22"/>
      <c r="BC91" s="22"/>
      <c r="BD91" s="22"/>
      <c r="BE91" s="22"/>
      <c r="BF91" s="22"/>
      <c r="BG91" s="22">
        <f t="shared" si="49"/>
        <v>0</v>
      </c>
    </row>
    <row r="92" spans="1:62" s="1" customFormat="1" x14ac:dyDescent="0.25">
      <c r="A92" s="25" t="s">
        <v>221</v>
      </c>
      <c r="B92" t="s">
        <v>222</v>
      </c>
      <c r="C92" s="22">
        <v>0</v>
      </c>
      <c r="D92" s="22">
        <f t="shared" si="39"/>
        <v>0</v>
      </c>
      <c r="E92" s="22">
        <f t="shared" si="40"/>
        <v>0</v>
      </c>
      <c r="F92" s="22">
        <f t="shared" si="41"/>
        <v>0</v>
      </c>
      <c r="G92" s="2">
        <v>0</v>
      </c>
      <c r="H92" s="22">
        <v>0</v>
      </c>
      <c r="I92" s="22">
        <v>0</v>
      </c>
      <c r="J92" s="22">
        <v>0</v>
      </c>
      <c r="K92" s="22">
        <f t="shared" si="42"/>
        <v>0</v>
      </c>
      <c r="L92" s="22">
        <f t="shared" si="43"/>
        <v>0</v>
      </c>
      <c r="M92" s="22">
        <v>0</v>
      </c>
      <c r="N92" s="22">
        <f t="shared" si="50"/>
        <v>0</v>
      </c>
      <c r="O92" s="24">
        <f t="shared" si="44"/>
        <v>0</v>
      </c>
      <c r="P92" s="24">
        <f t="shared" si="45"/>
        <v>0</v>
      </c>
      <c r="Q92" s="24">
        <f t="shared" si="46"/>
        <v>0</v>
      </c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>
        <f t="shared" si="47"/>
        <v>0</v>
      </c>
      <c r="AT92" s="22"/>
      <c r="AU92" s="22"/>
      <c r="AV92" s="22"/>
      <c r="AW92" s="22"/>
      <c r="AX92" s="22"/>
      <c r="AY92" s="22">
        <f t="shared" si="48"/>
        <v>0</v>
      </c>
      <c r="AZ92" s="22"/>
      <c r="BA92" s="22"/>
      <c r="BB92" s="22"/>
      <c r="BC92" s="22"/>
      <c r="BD92" s="22"/>
      <c r="BE92" s="22"/>
      <c r="BF92" s="22"/>
      <c r="BG92" s="22">
        <f t="shared" si="49"/>
        <v>0</v>
      </c>
      <c r="BH92"/>
      <c r="BI92"/>
      <c r="BJ92"/>
    </row>
    <row r="93" spans="1:62" x14ac:dyDescent="0.25">
      <c r="A93" s="25"/>
      <c r="C93" s="22"/>
      <c r="D93" s="22"/>
      <c r="E93" s="22"/>
      <c r="F93" s="22"/>
      <c r="H93" s="22"/>
      <c r="I93" s="22"/>
      <c r="J93" s="22"/>
      <c r="K93" s="22"/>
      <c r="L93" s="22"/>
      <c r="M93" s="22"/>
      <c r="N93" s="22">
        <f t="shared" si="50"/>
        <v>0</v>
      </c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B93" s="22"/>
      <c r="BC93" s="22"/>
      <c r="BD93" s="22"/>
      <c r="BE93" s="22"/>
      <c r="BF93" s="22"/>
      <c r="BG93" s="3"/>
    </row>
    <row r="94" spans="1:62" x14ac:dyDescent="0.25">
      <c r="A94" s="35">
        <v>3</v>
      </c>
      <c r="B94" s="38" t="s">
        <v>223</v>
      </c>
      <c r="C94" s="18">
        <f>SUM(C96:C96)</f>
        <v>0</v>
      </c>
      <c r="D94" s="18">
        <f>SUM(D96:D96)</f>
        <v>0</v>
      </c>
      <c r="E94" s="18">
        <f>SUM(E96:E96)</f>
        <v>0</v>
      </c>
      <c r="F94" s="18">
        <f>SUM(F96:F96)</f>
        <v>0</v>
      </c>
      <c r="G94" s="68"/>
      <c r="H94" s="18">
        <f t="shared" ref="H94:X94" si="51">SUM(H96:H96)</f>
        <v>0</v>
      </c>
      <c r="I94" s="18">
        <f t="shared" si="51"/>
        <v>0</v>
      </c>
      <c r="J94" s="18">
        <f t="shared" si="51"/>
        <v>0</v>
      </c>
      <c r="K94" s="18">
        <f t="shared" si="51"/>
        <v>0</v>
      </c>
      <c r="L94" s="18">
        <f t="shared" si="51"/>
        <v>0</v>
      </c>
      <c r="M94" s="18">
        <f t="shared" si="51"/>
        <v>0</v>
      </c>
      <c r="N94" s="22">
        <f t="shared" si="50"/>
        <v>0</v>
      </c>
      <c r="O94" s="18">
        <f t="shared" si="51"/>
        <v>0</v>
      </c>
      <c r="P94" s="18">
        <f t="shared" si="51"/>
        <v>0</v>
      </c>
      <c r="Q94" s="18">
        <f t="shared" si="51"/>
        <v>0</v>
      </c>
      <c r="R94" s="18">
        <f t="shared" si="51"/>
        <v>0</v>
      </c>
      <c r="S94" s="18">
        <f t="shared" si="51"/>
        <v>0</v>
      </c>
      <c r="T94" s="18">
        <f t="shared" si="51"/>
        <v>0</v>
      </c>
      <c r="U94" s="18">
        <f t="shared" si="51"/>
        <v>0</v>
      </c>
      <c r="V94" s="18">
        <f t="shared" si="51"/>
        <v>0</v>
      </c>
      <c r="W94" s="18">
        <f t="shared" si="51"/>
        <v>0</v>
      </c>
      <c r="X94" s="18">
        <f t="shared" si="51"/>
        <v>0</v>
      </c>
      <c r="Y94" s="18"/>
      <c r="Z94" s="18"/>
      <c r="AA94" s="18">
        <f>SUM(AA96:AA96)</f>
        <v>0</v>
      </c>
      <c r="AB94" s="18">
        <f>SUM(AB96:AB96)</f>
        <v>0</v>
      </c>
      <c r="AC94" s="18">
        <f>SUM(AC96:AC96)</f>
        <v>0</v>
      </c>
      <c r="AD94" s="18"/>
      <c r="AE94" s="18">
        <f>SUM(AE96:AE96)</f>
        <v>0</v>
      </c>
      <c r="AF94" s="18">
        <f>SUM(AF96:AF96)</f>
        <v>0</v>
      </c>
      <c r="AG94" s="18">
        <f>SUM(AG96:AG96)</f>
        <v>0</v>
      </c>
      <c r="AH94" s="18">
        <f>SUM(AH96:AH96)</f>
        <v>0</v>
      </c>
      <c r="AI94" s="18"/>
      <c r="AJ94" s="18"/>
      <c r="AK94" s="18"/>
      <c r="AL94" s="18"/>
      <c r="AM94" s="18"/>
      <c r="AN94" s="18"/>
      <c r="AO94" s="18"/>
      <c r="AP94" s="18"/>
      <c r="AQ94" s="18"/>
      <c r="AR94" s="18"/>
      <c r="AS94" s="18">
        <f t="shared" ref="AS94:BB94" si="52">SUM(AS96:AS96)</f>
        <v>0</v>
      </c>
      <c r="AT94" s="18">
        <f t="shared" si="52"/>
        <v>0</v>
      </c>
      <c r="AU94" s="18">
        <f t="shared" si="52"/>
        <v>0</v>
      </c>
      <c r="AV94" s="18">
        <f t="shared" si="52"/>
        <v>0</v>
      </c>
      <c r="AW94" s="18">
        <f t="shared" si="52"/>
        <v>0</v>
      </c>
      <c r="AX94" s="18">
        <f t="shared" si="52"/>
        <v>0</v>
      </c>
      <c r="AY94" s="18">
        <f t="shared" si="52"/>
        <v>0</v>
      </c>
      <c r="AZ94" s="18">
        <f t="shared" si="52"/>
        <v>0</v>
      </c>
      <c r="BA94" s="18">
        <f t="shared" si="52"/>
        <v>0</v>
      </c>
      <c r="BB94" s="18">
        <f t="shared" si="52"/>
        <v>0</v>
      </c>
      <c r="BC94" s="18"/>
      <c r="BD94" s="18"/>
      <c r="BE94" s="18"/>
      <c r="BF94" s="18"/>
      <c r="BG94" s="18">
        <f>SUM(BG96:BG96)</f>
        <v>0</v>
      </c>
    </row>
    <row r="95" spans="1:62" x14ac:dyDescent="0.25">
      <c r="A95" s="25"/>
      <c r="B95" s="22"/>
      <c r="C95" s="22"/>
      <c r="D95" s="22"/>
      <c r="E95" s="22"/>
      <c r="F95" s="22"/>
      <c r="H95" s="22"/>
      <c r="I95" s="22"/>
      <c r="J95" s="22"/>
      <c r="K95" s="22"/>
      <c r="L95" s="22"/>
      <c r="M95" s="22"/>
      <c r="N95" s="22">
        <f t="shared" si="50"/>
        <v>0</v>
      </c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B95" s="22"/>
      <c r="BC95" s="22"/>
      <c r="BD95" s="22"/>
      <c r="BE95" s="22"/>
      <c r="BF95" s="22"/>
      <c r="BG95" s="3"/>
    </row>
    <row r="96" spans="1:62" x14ac:dyDescent="0.25">
      <c r="A96" s="25" t="s">
        <v>224</v>
      </c>
      <c r="B96" t="s">
        <v>225</v>
      </c>
      <c r="C96" s="22">
        <v>0</v>
      </c>
      <c r="D96" s="22">
        <f>+BG96</f>
        <v>0</v>
      </c>
      <c r="E96" s="22">
        <f>+AS96+AY96</f>
        <v>0</v>
      </c>
      <c r="F96" s="22">
        <f>+C96+D96+E96</f>
        <v>0</v>
      </c>
      <c r="H96" s="22">
        <v>0</v>
      </c>
      <c r="I96" s="22">
        <v>0</v>
      </c>
      <c r="J96" s="22">
        <v>0</v>
      </c>
      <c r="K96" s="22">
        <v>0</v>
      </c>
      <c r="L96" s="22">
        <f>K96+G96</f>
        <v>0</v>
      </c>
      <c r="M96" s="22">
        <v>0</v>
      </c>
      <c r="N96" s="22">
        <f t="shared" si="50"/>
        <v>0</v>
      </c>
      <c r="O96" s="24">
        <f>F97-L97</f>
        <v>0</v>
      </c>
      <c r="P96" s="24">
        <f>F97-M97</f>
        <v>0</v>
      </c>
      <c r="Q96" s="24">
        <f>IF(N96&gt;0,(F97-L97-N96),(F97-L97+N96))</f>
        <v>0</v>
      </c>
      <c r="R96" s="3"/>
      <c r="S96" s="3"/>
      <c r="T96" s="3"/>
      <c r="U96" s="3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2"/>
      <c r="AP96" s="22"/>
      <c r="AQ96" s="22"/>
      <c r="AR96" s="22"/>
      <c r="AS96" s="22">
        <f>SUM(R96:AE96)</f>
        <v>0</v>
      </c>
      <c r="AT96" s="3"/>
      <c r="AU96" s="3"/>
      <c r="AV96" s="3"/>
      <c r="AW96" s="3"/>
      <c r="AX96" s="3"/>
      <c r="AY96" s="22">
        <f>+AT96+AU96+AV96+AW96+AX96</f>
        <v>0</v>
      </c>
      <c r="AZ96" s="3"/>
      <c r="BA96" s="3"/>
      <c r="BB96" s="3"/>
      <c r="BC96" s="3"/>
      <c r="BD96" s="3"/>
      <c r="BE96" s="3"/>
      <c r="BF96" s="3"/>
      <c r="BG96" s="22">
        <f>SUM(AZ96:BB96)</f>
        <v>0</v>
      </c>
      <c r="BH96" s="1"/>
      <c r="BI96" s="1"/>
      <c r="BJ96" s="1"/>
    </row>
    <row r="97" spans="1:62" x14ac:dyDescent="0.25">
      <c r="A97" s="25"/>
      <c r="C97" s="22"/>
      <c r="D97" s="22"/>
      <c r="E97" s="22"/>
      <c r="F97" s="22"/>
      <c r="H97" s="22"/>
      <c r="I97" s="22"/>
      <c r="J97" s="22"/>
      <c r="K97" s="22"/>
      <c r="L97" s="22"/>
      <c r="M97" s="22"/>
      <c r="N97" s="22">
        <f t="shared" si="50"/>
        <v>0</v>
      </c>
      <c r="Q97" s="24">
        <f>+Q107/1000000</f>
        <v>0</v>
      </c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2"/>
      <c r="AP97" s="2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B97" s="22"/>
      <c r="BC97" s="22"/>
      <c r="BD97" s="22"/>
      <c r="BE97" s="22"/>
      <c r="BF97" s="22"/>
      <c r="BG97" s="3"/>
    </row>
    <row r="98" spans="1:62" x14ac:dyDescent="0.25">
      <c r="A98" s="35">
        <v>5</v>
      </c>
      <c r="B98" s="38" t="s">
        <v>226</v>
      </c>
      <c r="C98" s="18">
        <f>SUM(C100:C110)</f>
        <v>0</v>
      </c>
      <c r="D98" s="18">
        <f>SUM(D100:D110)</f>
        <v>0</v>
      </c>
      <c r="E98" s="18">
        <f>SUM(E100:E110)</f>
        <v>0</v>
      </c>
      <c r="F98" s="18">
        <f>SUM(F100:F110)</f>
        <v>0</v>
      </c>
      <c r="G98" s="68">
        <f>SUM(G101:G110)</f>
        <v>0</v>
      </c>
      <c r="H98" s="18">
        <f>SUM(H101:H110)</f>
        <v>0</v>
      </c>
      <c r="I98" s="18">
        <f>SUM(I101:I109)</f>
        <v>0</v>
      </c>
      <c r="J98" s="18">
        <f>SUM(J101:J109)</f>
        <v>0</v>
      </c>
      <c r="K98" s="18">
        <f>SUM(K101:K110)</f>
        <v>0</v>
      </c>
      <c r="L98" s="18">
        <f>SUM(L101:L110)</f>
        <v>0</v>
      </c>
      <c r="M98" s="18">
        <f t="shared" ref="M98:Y98" si="53">SUM(M100:M110)</f>
        <v>0</v>
      </c>
      <c r="N98" s="18">
        <f t="shared" si="50"/>
        <v>0</v>
      </c>
      <c r="O98" s="18">
        <f t="shared" si="53"/>
        <v>0</v>
      </c>
      <c r="P98" s="18">
        <f t="shared" si="53"/>
        <v>0</v>
      </c>
      <c r="Q98" s="18">
        <f t="shared" si="53"/>
        <v>0</v>
      </c>
      <c r="R98" s="18">
        <f t="shared" si="53"/>
        <v>0</v>
      </c>
      <c r="S98" s="18">
        <f t="shared" si="53"/>
        <v>0</v>
      </c>
      <c r="T98" s="18">
        <f t="shared" si="53"/>
        <v>0</v>
      </c>
      <c r="U98" s="18">
        <f t="shared" si="53"/>
        <v>0</v>
      </c>
      <c r="V98" s="18">
        <f t="shared" si="53"/>
        <v>0</v>
      </c>
      <c r="W98" s="18">
        <f t="shared" si="53"/>
        <v>0</v>
      </c>
      <c r="X98" s="18">
        <f t="shared" si="53"/>
        <v>0</v>
      </c>
      <c r="Y98" s="18">
        <f t="shared" si="53"/>
        <v>0</v>
      </c>
      <c r="Z98" s="18"/>
      <c r="AA98" s="18">
        <f>SUM(AA100:AA110)</f>
        <v>0</v>
      </c>
      <c r="AB98" s="18">
        <f>SUM(AB100:AB110)</f>
        <v>0</v>
      </c>
      <c r="AC98" s="18">
        <f>SUM(AC100:AC110)</f>
        <v>0</v>
      </c>
      <c r="AD98" s="18"/>
      <c r="AE98" s="18">
        <f>SUM(AE100:AE110)</f>
        <v>0</v>
      </c>
      <c r="AF98" s="18">
        <f>SUM(AF100:AF110)</f>
        <v>0</v>
      </c>
      <c r="AG98" s="18">
        <f>SUM(AG100:AG110)</f>
        <v>0</v>
      </c>
      <c r="AH98" s="18">
        <f>SUM(AH100:AH110)</f>
        <v>0</v>
      </c>
      <c r="AI98" s="18"/>
      <c r="AJ98" s="18"/>
      <c r="AK98" s="18"/>
      <c r="AL98" s="18"/>
      <c r="AM98" s="18"/>
      <c r="AN98" s="18"/>
      <c r="AO98" s="18"/>
      <c r="AP98" s="18"/>
      <c r="AQ98" s="18"/>
      <c r="AR98" s="18"/>
      <c r="AS98" s="18">
        <f t="shared" ref="AS98:BB98" si="54">SUM(AS100:AS110)</f>
        <v>0</v>
      </c>
      <c r="AT98" s="18">
        <f t="shared" si="54"/>
        <v>0</v>
      </c>
      <c r="AU98" s="18">
        <f t="shared" si="54"/>
        <v>0</v>
      </c>
      <c r="AV98" s="18">
        <f t="shared" si="54"/>
        <v>0</v>
      </c>
      <c r="AW98" s="18">
        <f t="shared" si="54"/>
        <v>0</v>
      </c>
      <c r="AX98" s="18">
        <f t="shared" si="54"/>
        <v>0</v>
      </c>
      <c r="AY98" s="18">
        <f t="shared" si="54"/>
        <v>0</v>
      </c>
      <c r="AZ98" s="18">
        <f t="shared" si="54"/>
        <v>0</v>
      </c>
      <c r="BA98" s="18">
        <f t="shared" si="54"/>
        <v>0</v>
      </c>
      <c r="BB98" s="18">
        <f t="shared" si="54"/>
        <v>0</v>
      </c>
      <c r="BC98" s="18"/>
      <c r="BD98" s="18"/>
      <c r="BE98" s="18"/>
      <c r="BF98" s="18"/>
      <c r="BG98" s="18">
        <f>SUM(BG100:BG110)</f>
        <v>0</v>
      </c>
    </row>
    <row r="99" spans="1:62" x14ac:dyDescent="0.25">
      <c r="A99" s="11"/>
      <c r="B99" s="1"/>
      <c r="C99" s="3"/>
      <c r="D99" s="3"/>
      <c r="E99" s="3"/>
      <c r="F99" s="3"/>
      <c r="G99" s="69"/>
      <c r="H99" s="22"/>
      <c r="I99" s="22"/>
      <c r="J99" s="22"/>
      <c r="K99" s="22"/>
      <c r="L99" s="3"/>
      <c r="M99" s="3"/>
      <c r="N99" s="22">
        <f t="shared" si="50"/>
        <v>0</v>
      </c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</row>
    <row r="100" spans="1:62" s="1" customFormat="1" x14ac:dyDescent="0.25">
      <c r="A100" s="25" t="s">
        <v>227</v>
      </c>
      <c r="B100" t="s">
        <v>228</v>
      </c>
      <c r="C100" s="22">
        <v>0</v>
      </c>
      <c r="D100" s="22">
        <f t="shared" ref="D100:D110" si="55">+BG100</f>
        <v>0</v>
      </c>
      <c r="E100" s="22">
        <f t="shared" ref="E100:E110" si="56">+AS100+AY100</f>
        <v>0</v>
      </c>
      <c r="F100" s="22">
        <f t="shared" ref="F100:F110" si="57">+C100+D100+E100</f>
        <v>0</v>
      </c>
      <c r="G100" s="2"/>
      <c r="H100" s="22">
        <v>0</v>
      </c>
      <c r="I100" s="22">
        <v>0</v>
      </c>
      <c r="J100" s="22">
        <v>0</v>
      </c>
      <c r="K100" s="22">
        <f t="shared" ref="K100:K110" si="58">SUM(H100:J100)</f>
        <v>0</v>
      </c>
      <c r="L100" s="22">
        <f t="shared" ref="L100:L110" si="59">K100+G100</f>
        <v>0</v>
      </c>
      <c r="M100" s="22">
        <v>0</v>
      </c>
      <c r="N100" s="22">
        <f t="shared" si="50"/>
        <v>0</v>
      </c>
      <c r="O100" s="24">
        <f t="shared" ref="O100:O110" si="60">F100-L100</f>
        <v>0</v>
      </c>
      <c r="P100" s="24">
        <f t="shared" ref="P100:P110" si="61">F100-M100</f>
        <v>0</v>
      </c>
      <c r="Q100" s="24">
        <f t="shared" ref="Q100:Q110" si="62">IF(N100&gt;0,(F100-L100-N100),(F100-L100+N100))</f>
        <v>0</v>
      </c>
      <c r="R100" s="22"/>
      <c r="S100" s="22"/>
      <c r="T100" s="22">
        <v>0</v>
      </c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2"/>
      <c r="AL100" s="22"/>
      <c r="AM100" s="22"/>
      <c r="AN100" s="22"/>
      <c r="AO100" s="22"/>
      <c r="AP100" s="22"/>
      <c r="AQ100" s="22"/>
      <c r="AR100" s="22"/>
      <c r="AS100" s="22"/>
      <c r="AT100" s="22"/>
      <c r="AU100" s="22"/>
      <c r="AV100" s="22"/>
      <c r="AW100" s="22"/>
      <c r="AX100" s="22"/>
      <c r="AY100" s="22">
        <f t="shared" ref="AY100:AY110" si="63">+AT100+AU100+AV100+AW100+AX100</f>
        <v>0</v>
      </c>
      <c r="AZ100" s="22"/>
      <c r="BA100" s="22"/>
      <c r="BB100" s="22"/>
      <c r="BC100" s="22"/>
      <c r="BD100" s="22"/>
      <c r="BE100" s="22"/>
      <c r="BF100" s="22"/>
      <c r="BG100" s="22">
        <f t="shared" ref="BG100:BG110" si="64">SUM(AZ100:BB100)</f>
        <v>0</v>
      </c>
      <c r="BH100"/>
      <c r="BI100"/>
      <c r="BJ100"/>
    </row>
    <row r="101" spans="1:62" s="1" customFormat="1" x14ac:dyDescent="0.25">
      <c r="A101" s="25" t="s">
        <v>229</v>
      </c>
      <c r="B101" t="s">
        <v>230</v>
      </c>
      <c r="C101" s="22">
        <v>0</v>
      </c>
      <c r="D101" s="22">
        <f t="shared" si="55"/>
        <v>0</v>
      </c>
      <c r="E101" s="22">
        <f t="shared" si="56"/>
        <v>0</v>
      </c>
      <c r="F101" s="22">
        <f t="shared" si="57"/>
        <v>0</v>
      </c>
      <c r="G101" s="2"/>
      <c r="H101" s="22">
        <v>0</v>
      </c>
      <c r="I101" s="22">
        <v>0</v>
      </c>
      <c r="J101" s="22">
        <v>0</v>
      </c>
      <c r="K101" s="22">
        <f t="shared" si="58"/>
        <v>0</v>
      </c>
      <c r="L101" s="22">
        <f t="shared" si="59"/>
        <v>0</v>
      </c>
      <c r="M101" s="22">
        <v>0</v>
      </c>
      <c r="N101" s="22">
        <f t="shared" si="50"/>
        <v>0</v>
      </c>
      <c r="O101" s="24">
        <f t="shared" si="60"/>
        <v>0</v>
      </c>
      <c r="P101" s="24">
        <f t="shared" si="61"/>
        <v>0</v>
      </c>
      <c r="Q101" s="24">
        <f t="shared" si="62"/>
        <v>0</v>
      </c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22"/>
      <c r="AM101" s="22"/>
      <c r="AN101" s="22"/>
      <c r="AO101" s="22"/>
      <c r="AP101" s="22"/>
      <c r="AQ101" s="22"/>
      <c r="AR101" s="22"/>
      <c r="AS101" s="22">
        <f t="shared" ref="AS101:AS110" si="65">SUM(R101:AE101)</f>
        <v>0</v>
      </c>
      <c r="AT101" s="22"/>
      <c r="AU101" s="22"/>
      <c r="AV101" s="22"/>
      <c r="AW101" s="22"/>
      <c r="AX101" s="22"/>
      <c r="AY101" s="22">
        <f t="shared" si="63"/>
        <v>0</v>
      </c>
      <c r="AZ101" s="22"/>
      <c r="BA101" s="22"/>
      <c r="BB101" s="22"/>
      <c r="BC101" s="22"/>
      <c r="BD101" s="22"/>
      <c r="BE101" s="22"/>
      <c r="BF101" s="22"/>
      <c r="BG101" s="22">
        <f t="shared" si="64"/>
        <v>0</v>
      </c>
      <c r="BH101"/>
      <c r="BI101"/>
      <c r="BJ101"/>
    </row>
    <row r="102" spans="1:62" x14ac:dyDescent="0.25">
      <c r="A102" s="25" t="s">
        <v>231</v>
      </c>
      <c r="B102" t="s">
        <v>232</v>
      </c>
      <c r="C102" s="22">
        <v>0</v>
      </c>
      <c r="D102" s="22">
        <f t="shared" si="55"/>
        <v>0</v>
      </c>
      <c r="E102" s="22">
        <f t="shared" si="56"/>
        <v>0</v>
      </c>
      <c r="F102" s="22">
        <f t="shared" si="57"/>
        <v>0</v>
      </c>
      <c r="H102" s="22">
        <v>0</v>
      </c>
      <c r="I102" s="22">
        <v>0</v>
      </c>
      <c r="J102" s="22">
        <v>0</v>
      </c>
      <c r="K102" s="22">
        <f t="shared" si="58"/>
        <v>0</v>
      </c>
      <c r="L102" s="22">
        <f t="shared" si="59"/>
        <v>0</v>
      </c>
      <c r="M102" s="22">
        <v>0</v>
      </c>
      <c r="N102" s="22">
        <f t="shared" si="50"/>
        <v>0</v>
      </c>
      <c r="O102" s="24">
        <f t="shared" si="60"/>
        <v>0</v>
      </c>
      <c r="P102" s="24">
        <f t="shared" si="61"/>
        <v>0</v>
      </c>
      <c r="Q102" s="24">
        <f t="shared" si="62"/>
        <v>0</v>
      </c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  <c r="AJ102" s="22"/>
      <c r="AK102" s="22"/>
      <c r="AL102" s="22"/>
      <c r="AM102" s="22"/>
      <c r="AN102" s="22"/>
      <c r="AO102" s="22"/>
      <c r="AP102" s="22"/>
      <c r="AQ102" s="22"/>
      <c r="AR102" s="22"/>
      <c r="AS102" s="22">
        <f t="shared" si="65"/>
        <v>0</v>
      </c>
      <c r="AT102" s="22"/>
      <c r="AU102" s="22"/>
      <c r="AV102" s="22"/>
      <c r="AW102" s="22"/>
      <c r="AX102" s="22"/>
      <c r="AY102" s="22">
        <f t="shared" si="63"/>
        <v>0</v>
      </c>
      <c r="AZ102" s="22"/>
      <c r="BB102" s="22"/>
      <c r="BC102" s="22"/>
      <c r="BD102" s="22"/>
      <c r="BE102" s="22"/>
      <c r="BF102" s="22"/>
      <c r="BG102" s="22">
        <f t="shared" si="64"/>
        <v>0</v>
      </c>
    </row>
    <row r="103" spans="1:62" s="1" customFormat="1" ht="13.5" customHeight="1" x14ac:dyDescent="0.25">
      <c r="A103" s="25" t="s">
        <v>233</v>
      </c>
      <c r="B103" t="s">
        <v>234</v>
      </c>
      <c r="C103" s="22">
        <v>0</v>
      </c>
      <c r="D103" s="22">
        <f t="shared" si="55"/>
        <v>0</v>
      </c>
      <c r="E103" s="22">
        <f t="shared" si="56"/>
        <v>0</v>
      </c>
      <c r="F103" s="22">
        <f t="shared" si="57"/>
        <v>0</v>
      </c>
      <c r="G103" s="2"/>
      <c r="H103" s="22">
        <v>0</v>
      </c>
      <c r="I103" s="22">
        <v>0</v>
      </c>
      <c r="J103" s="22">
        <v>0</v>
      </c>
      <c r="K103" s="22">
        <f t="shared" si="58"/>
        <v>0</v>
      </c>
      <c r="L103" s="22">
        <f t="shared" si="59"/>
        <v>0</v>
      </c>
      <c r="M103" s="22">
        <v>0</v>
      </c>
      <c r="N103" s="22">
        <f t="shared" si="50"/>
        <v>0</v>
      </c>
      <c r="O103" s="24">
        <f t="shared" si="60"/>
        <v>0</v>
      </c>
      <c r="P103" s="24">
        <f t="shared" si="61"/>
        <v>0</v>
      </c>
      <c r="Q103" s="24">
        <f t="shared" si="62"/>
        <v>0</v>
      </c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22"/>
      <c r="AM103" s="22"/>
      <c r="AN103" s="22"/>
      <c r="AO103" s="22"/>
      <c r="AP103" s="22"/>
      <c r="AQ103" s="22"/>
      <c r="AR103" s="22"/>
      <c r="AS103" s="22">
        <f t="shared" si="65"/>
        <v>0</v>
      </c>
      <c r="AT103" s="22"/>
      <c r="AU103" s="22"/>
      <c r="AV103" s="22"/>
      <c r="AW103" s="22"/>
      <c r="AX103" s="22"/>
      <c r="AY103" s="22">
        <f t="shared" si="63"/>
        <v>0</v>
      </c>
      <c r="AZ103" s="22"/>
      <c r="BA103" s="22"/>
      <c r="BB103" s="22"/>
      <c r="BC103" s="22"/>
      <c r="BD103" s="22"/>
      <c r="BE103" s="22"/>
      <c r="BF103" s="22"/>
      <c r="BG103" s="22">
        <f t="shared" si="64"/>
        <v>0</v>
      </c>
      <c r="BH103"/>
      <c r="BI103"/>
      <c r="BJ103"/>
    </row>
    <row r="104" spans="1:62" x14ac:dyDescent="0.25">
      <c r="A104" s="25" t="s">
        <v>235</v>
      </c>
      <c r="B104" t="s">
        <v>236</v>
      </c>
      <c r="C104" s="22">
        <v>0</v>
      </c>
      <c r="D104" s="22">
        <f t="shared" si="55"/>
        <v>0</v>
      </c>
      <c r="E104" s="22">
        <f t="shared" si="56"/>
        <v>0</v>
      </c>
      <c r="F104" s="22">
        <f t="shared" si="57"/>
        <v>0</v>
      </c>
      <c r="H104" s="22">
        <v>0</v>
      </c>
      <c r="I104" s="22">
        <v>0</v>
      </c>
      <c r="J104" s="22">
        <v>0</v>
      </c>
      <c r="K104" s="22">
        <f t="shared" si="58"/>
        <v>0</v>
      </c>
      <c r="L104" s="22">
        <f t="shared" si="59"/>
        <v>0</v>
      </c>
      <c r="M104" s="22">
        <v>0</v>
      </c>
      <c r="N104" s="22">
        <f t="shared" si="50"/>
        <v>0</v>
      </c>
      <c r="O104" s="24">
        <f t="shared" si="60"/>
        <v>0</v>
      </c>
      <c r="P104" s="24">
        <f t="shared" si="61"/>
        <v>0</v>
      </c>
      <c r="Q104" s="24">
        <f t="shared" si="62"/>
        <v>0</v>
      </c>
      <c r="R104" s="3"/>
      <c r="S104" s="3"/>
      <c r="T104" s="22"/>
      <c r="U104" s="3"/>
      <c r="V104" s="3"/>
      <c r="W104" s="3"/>
      <c r="X104" s="3"/>
      <c r="Y104" s="3"/>
      <c r="Z104" s="3"/>
      <c r="AA104" s="22"/>
      <c r="AB104" s="22"/>
      <c r="AC104" s="22"/>
      <c r="AD104" s="22"/>
      <c r="AE104" s="22"/>
      <c r="AF104" s="22"/>
      <c r="AG104" s="22"/>
      <c r="AH104" s="22"/>
      <c r="AI104" s="22"/>
      <c r="AJ104" s="22"/>
      <c r="AK104" s="22"/>
      <c r="AL104" s="22"/>
      <c r="AM104" s="22"/>
      <c r="AN104" s="22"/>
      <c r="AO104" s="22"/>
      <c r="AP104" s="22"/>
      <c r="AQ104" s="22"/>
      <c r="AR104" s="22"/>
      <c r="AS104" s="22">
        <f t="shared" si="65"/>
        <v>0</v>
      </c>
      <c r="AT104" s="22"/>
      <c r="AU104" s="3"/>
      <c r="AV104" s="3"/>
      <c r="AW104" s="3"/>
      <c r="AX104" s="3"/>
      <c r="AY104" s="22">
        <f t="shared" si="63"/>
        <v>0</v>
      </c>
      <c r="AZ104" s="3"/>
      <c r="BB104" s="3"/>
      <c r="BC104" s="3"/>
      <c r="BD104" s="3"/>
      <c r="BE104" s="3"/>
      <c r="BF104" s="3"/>
      <c r="BG104" s="22">
        <f t="shared" si="64"/>
        <v>0</v>
      </c>
      <c r="BH104" s="1"/>
      <c r="BI104" s="1"/>
      <c r="BJ104" s="1"/>
    </row>
    <row r="105" spans="1:62" x14ac:dyDescent="0.25">
      <c r="A105" s="25" t="s">
        <v>237</v>
      </c>
      <c r="B105" t="s">
        <v>238</v>
      </c>
      <c r="C105" s="22">
        <v>0</v>
      </c>
      <c r="D105" s="22">
        <f t="shared" si="55"/>
        <v>0</v>
      </c>
      <c r="E105" s="22">
        <f t="shared" si="56"/>
        <v>0</v>
      </c>
      <c r="F105" s="22">
        <f t="shared" si="57"/>
        <v>0</v>
      </c>
      <c r="H105" s="22">
        <v>0</v>
      </c>
      <c r="I105" s="22">
        <v>0</v>
      </c>
      <c r="J105" s="22">
        <v>0</v>
      </c>
      <c r="K105" s="22">
        <f t="shared" si="58"/>
        <v>0</v>
      </c>
      <c r="L105" s="22">
        <f t="shared" si="59"/>
        <v>0</v>
      </c>
      <c r="M105" s="22">
        <v>0</v>
      </c>
      <c r="N105" s="22">
        <f t="shared" si="50"/>
        <v>0</v>
      </c>
      <c r="O105" s="24">
        <f t="shared" si="60"/>
        <v>0</v>
      </c>
      <c r="P105" s="24">
        <f t="shared" si="61"/>
        <v>0</v>
      </c>
      <c r="Q105" s="24">
        <f t="shared" si="62"/>
        <v>0</v>
      </c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  <c r="AJ105" s="22"/>
      <c r="AK105" s="22"/>
      <c r="AL105" s="22"/>
      <c r="AM105" s="22"/>
      <c r="AN105" s="22"/>
      <c r="AO105" s="22"/>
      <c r="AP105" s="22"/>
      <c r="AQ105" s="22"/>
      <c r="AR105" s="22"/>
      <c r="AS105" s="22">
        <f t="shared" si="65"/>
        <v>0</v>
      </c>
      <c r="AT105" s="22"/>
      <c r="AU105" s="22"/>
      <c r="AV105" s="22"/>
      <c r="AW105" s="22"/>
      <c r="AX105" s="22"/>
      <c r="AY105" s="22">
        <f t="shared" si="63"/>
        <v>0</v>
      </c>
      <c r="AZ105" s="3"/>
      <c r="BA105" s="3"/>
      <c r="BB105" s="3"/>
      <c r="BC105" s="3"/>
      <c r="BD105" s="3"/>
      <c r="BE105" s="3"/>
      <c r="BF105" s="3"/>
      <c r="BG105" s="22">
        <f t="shared" si="64"/>
        <v>0</v>
      </c>
      <c r="BH105" s="1"/>
      <c r="BI105" s="1"/>
      <c r="BJ105" s="1"/>
    </row>
    <row r="106" spans="1:62" x14ac:dyDescent="0.25">
      <c r="A106" s="25" t="s">
        <v>239</v>
      </c>
      <c r="B106" s="39" t="s">
        <v>240</v>
      </c>
      <c r="C106" s="22">
        <v>0</v>
      </c>
      <c r="D106" s="22">
        <f t="shared" si="55"/>
        <v>0</v>
      </c>
      <c r="E106" s="22">
        <f t="shared" si="56"/>
        <v>0</v>
      </c>
      <c r="F106" s="22">
        <f t="shared" si="57"/>
        <v>0</v>
      </c>
      <c r="H106" s="22">
        <v>0</v>
      </c>
      <c r="I106" s="22">
        <v>0</v>
      </c>
      <c r="J106" s="22">
        <v>0</v>
      </c>
      <c r="K106" s="22">
        <f t="shared" si="58"/>
        <v>0</v>
      </c>
      <c r="L106" s="22">
        <f t="shared" si="59"/>
        <v>0</v>
      </c>
      <c r="M106" s="22">
        <v>0</v>
      </c>
      <c r="N106" s="22">
        <f t="shared" si="50"/>
        <v>0</v>
      </c>
      <c r="O106" s="24">
        <f t="shared" si="60"/>
        <v>0</v>
      </c>
      <c r="P106" s="24">
        <f t="shared" si="61"/>
        <v>0</v>
      </c>
      <c r="Q106" s="24">
        <f t="shared" si="62"/>
        <v>0</v>
      </c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  <c r="AJ106" s="22"/>
      <c r="AK106" s="22"/>
      <c r="AL106" s="22"/>
      <c r="AM106" s="22"/>
      <c r="AN106" s="22"/>
      <c r="AO106" s="22"/>
      <c r="AP106" s="22"/>
      <c r="AQ106" s="22"/>
      <c r="AR106" s="22"/>
      <c r="AS106" s="22">
        <f t="shared" si="65"/>
        <v>0</v>
      </c>
      <c r="AT106" s="22"/>
      <c r="AU106" s="22"/>
      <c r="AV106" s="22"/>
      <c r="AW106" s="22"/>
      <c r="AX106" s="22"/>
      <c r="AY106" s="22">
        <f t="shared" si="63"/>
        <v>0</v>
      </c>
      <c r="AZ106" s="22"/>
      <c r="BB106" s="22"/>
      <c r="BC106" s="22"/>
      <c r="BD106" s="22"/>
      <c r="BE106" s="22"/>
      <c r="BF106" s="22"/>
      <c r="BG106" s="22">
        <f t="shared" si="64"/>
        <v>0</v>
      </c>
    </row>
    <row r="107" spans="1:62" x14ac:dyDescent="0.25">
      <c r="A107" s="25" t="s">
        <v>241</v>
      </c>
      <c r="B107" t="s">
        <v>242</v>
      </c>
      <c r="C107" s="22">
        <v>0</v>
      </c>
      <c r="D107" s="22">
        <f t="shared" si="55"/>
        <v>0</v>
      </c>
      <c r="E107" s="22">
        <f t="shared" si="56"/>
        <v>0</v>
      </c>
      <c r="F107" s="22">
        <f t="shared" si="57"/>
        <v>0</v>
      </c>
      <c r="H107" s="22">
        <v>0</v>
      </c>
      <c r="I107" s="22">
        <v>0</v>
      </c>
      <c r="J107" s="22">
        <v>0</v>
      </c>
      <c r="K107" s="22">
        <f t="shared" si="58"/>
        <v>0</v>
      </c>
      <c r="L107" s="22">
        <f t="shared" si="59"/>
        <v>0</v>
      </c>
      <c r="M107" s="22">
        <v>0</v>
      </c>
      <c r="N107" s="22">
        <f t="shared" si="50"/>
        <v>0</v>
      </c>
      <c r="O107" s="24">
        <f t="shared" si="60"/>
        <v>0</v>
      </c>
      <c r="P107" s="24">
        <f t="shared" si="61"/>
        <v>0</v>
      </c>
      <c r="Q107" s="24">
        <f t="shared" si="62"/>
        <v>0</v>
      </c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22">
        <f t="shared" si="65"/>
        <v>0</v>
      </c>
      <c r="AT107" s="3"/>
      <c r="AU107" s="3"/>
      <c r="AV107" s="3"/>
      <c r="AW107" s="3"/>
      <c r="AX107" s="3"/>
      <c r="AY107" s="22">
        <f t="shared" si="63"/>
        <v>0</v>
      </c>
      <c r="AZ107" s="22"/>
      <c r="BA107" s="3"/>
      <c r="BB107" s="3"/>
      <c r="BC107" s="3"/>
      <c r="BD107" s="3"/>
      <c r="BE107" s="3"/>
      <c r="BF107" s="3"/>
      <c r="BG107" s="22">
        <f t="shared" si="64"/>
        <v>0</v>
      </c>
      <c r="BH107" s="1"/>
      <c r="BI107" s="1"/>
      <c r="BJ107" s="1"/>
    </row>
    <row r="108" spans="1:62" x14ac:dyDescent="0.25">
      <c r="A108" s="25" t="s">
        <v>243</v>
      </c>
      <c r="B108" t="s">
        <v>244</v>
      </c>
      <c r="C108" s="22">
        <v>0</v>
      </c>
      <c r="D108" s="22">
        <f t="shared" si="55"/>
        <v>0</v>
      </c>
      <c r="E108" s="22">
        <f t="shared" si="56"/>
        <v>0</v>
      </c>
      <c r="F108" s="22">
        <f t="shared" si="57"/>
        <v>0</v>
      </c>
      <c r="H108" s="22">
        <v>0</v>
      </c>
      <c r="I108" s="22">
        <v>0</v>
      </c>
      <c r="J108" s="22">
        <v>0</v>
      </c>
      <c r="K108" s="22">
        <f t="shared" si="58"/>
        <v>0</v>
      </c>
      <c r="L108" s="22">
        <f t="shared" si="59"/>
        <v>0</v>
      </c>
      <c r="M108" s="22">
        <v>0</v>
      </c>
      <c r="N108" s="22">
        <f t="shared" si="50"/>
        <v>0</v>
      </c>
      <c r="O108" s="24">
        <f t="shared" si="60"/>
        <v>0</v>
      </c>
      <c r="P108" s="24">
        <f t="shared" si="61"/>
        <v>0</v>
      </c>
      <c r="Q108" s="24">
        <f t="shared" si="62"/>
        <v>0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22">
        <f t="shared" si="65"/>
        <v>0</v>
      </c>
      <c r="AT108" s="3"/>
      <c r="AU108" s="3"/>
      <c r="AV108" s="3"/>
      <c r="AW108" s="3"/>
      <c r="AX108" s="3"/>
      <c r="AY108" s="22">
        <f t="shared" si="63"/>
        <v>0</v>
      </c>
      <c r="AZ108" s="22"/>
      <c r="BA108" s="3"/>
      <c r="BB108" s="3"/>
      <c r="BC108" s="3"/>
      <c r="BD108" s="3"/>
      <c r="BE108" s="3"/>
      <c r="BF108" s="3"/>
      <c r="BG108" s="22">
        <f t="shared" si="64"/>
        <v>0</v>
      </c>
      <c r="BH108" s="1"/>
      <c r="BI108" s="1"/>
      <c r="BJ108" s="1"/>
    </row>
    <row r="109" spans="1:62" x14ac:dyDescent="0.25">
      <c r="A109" s="25" t="s">
        <v>245</v>
      </c>
      <c r="B109" t="s">
        <v>246</v>
      </c>
      <c r="C109" s="22">
        <v>0</v>
      </c>
      <c r="D109" s="22">
        <f t="shared" si="55"/>
        <v>0</v>
      </c>
      <c r="E109" s="22">
        <f t="shared" si="56"/>
        <v>0</v>
      </c>
      <c r="F109" s="22">
        <f t="shared" si="57"/>
        <v>0</v>
      </c>
      <c r="H109" s="22">
        <v>0</v>
      </c>
      <c r="I109" s="22">
        <v>0</v>
      </c>
      <c r="J109" s="22">
        <v>0</v>
      </c>
      <c r="K109" s="22">
        <f t="shared" si="58"/>
        <v>0</v>
      </c>
      <c r="L109" s="22">
        <f t="shared" si="59"/>
        <v>0</v>
      </c>
      <c r="M109" s="22">
        <v>0</v>
      </c>
      <c r="N109" s="22">
        <f t="shared" si="50"/>
        <v>0</v>
      </c>
      <c r="O109" s="24">
        <f t="shared" si="60"/>
        <v>0</v>
      </c>
      <c r="P109" s="24">
        <f t="shared" si="61"/>
        <v>0</v>
      </c>
      <c r="Q109" s="24">
        <f t="shared" si="62"/>
        <v>0</v>
      </c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  <c r="AO109" s="22"/>
      <c r="AP109" s="22"/>
      <c r="AQ109" s="22"/>
      <c r="AR109" s="22"/>
      <c r="AS109" s="22">
        <f t="shared" si="65"/>
        <v>0</v>
      </c>
      <c r="AT109" s="22"/>
      <c r="AU109" s="22"/>
      <c r="AV109" s="22"/>
      <c r="AW109" s="22"/>
      <c r="AX109" s="22"/>
      <c r="AY109" s="22">
        <f t="shared" si="63"/>
        <v>0</v>
      </c>
      <c r="AZ109" s="22"/>
      <c r="BB109" s="22"/>
      <c r="BC109" s="22"/>
      <c r="BD109" s="22"/>
      <c r="BE109" s="22"/>
      <c r="BF109" s="22"/>
      <c r="BG109" s="22">
        <f t="shared" si="64"/>
        <v>0</v>
      </c>
    </row>
    <row r="110" spans="1:62" x14ac:dyDescent="0.25">
      <c r="A110" s="25" t="s">
        <v>247</v>
      </c>
      <c r="B110" t="s">
        <v>248</v>
      </c>
      <c r="C110" s="22">
        <v>0</v>
      </c>
      <c r="D110" s="22">
        <f t="shared" si="55"/>
        <v>0</v>
      </c>
      <c r="E110" s="22">
        <f t="shared" si="56"/>
        <v>0</v>
      </c>
      <c r="F110" s="22">
        <f t="shared" si="57"/>
        <v>0</v>
      </c>
      <c r="H110" s="22">
        <v>0</v>
      </c>
      <c r="I110" s="22">
        <v>0</v>
      </c>
      <c r="J110" s="22">
        <v>0</v>
      </c>
      <c r="K110" s="22">
        <f t="shared" si="58"/>
        <v>0</v>
      </c>
      <c r="L110" s="22">
        <f t="shared" si="59"/>
        <v>0</v>
      </c>
      <c r="M110" s="22">
        <v>0</v>
      </c>
      <c r="N110" s="22">
        <f t="shared" si="50"/>
        <v>0</v>
      </c>
      <c r="O110" s="24">
        <f t="shared" si="60"/>
        <v>0</v>
      </c>
      <c r="P110" s="24">
        <f t="shared" si="61"/>
        <v>0</v>
      </c>
      <c r="Q110" s="24">
        <f t="shared" si="62"/>
        <v>0</v>
      </c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22"/>
      <c r="AK110" s="22"/>
      <c r="AL110" s="22"/>
      <c r="AM110" s="22"/>
      <c r="AN110" s="22"/>
      <c r="AO110" s="22"/>
      <c r="AP110" s="22"/>
      <c r="AQ110" s="22"/>
      <c r="AR110" s="22"/>
      <c r="AS110" s="22">
        <f t="shared" si="65"/>
        <v>0</v>
      </c>
      <c r="AT110" s="22"/>
      <c r="AU110" s="22"/>
      <c r="AV110" s="22"/>
      <c r="AW110" s="22"/>
      <c r="AX110" s="22"/>
      <c r="AY110" s="22">
        <f t="shared" si="63"/>
        <v>0</v>
      </c>
      <c r="AZ110" s="22"/>
      <c r="BB110" s="22"/>
      <c r="BC110" s="22"/>
      <c r="BD110" s="22"/>
      <c r="BE110" s="22"/>
      <c r="BF110" s="22"/>
      <c r="BG110" s="22">
        <f t="shared" si="64"/>
        <v>0</v>
      </c>
    </row>
    <row r="111" spans="1:62" x14ac:dyDescent="0.25">
      <c r="A111" s="25"/>
      <c r="C111" s="22"/>
      <c r="D111" s="22"/>
      <c r="E111" s="22"/>
      <c r="F111" s="22"/>
      <c r="H111" s="22"/>
      <c r="I111" s="22"/>
      <c r="J111" s="22"/>
      <c r="K111" s="22"/>
      <c r="L111" s="22"/>
      <c r="M111" s="22"/>
      <c r="N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22"/>
      <c r="AK111" s="22"/>
      <c r="AL111" s="22"/>
      <c r="AM111" s="22"/>
      <c r="AN111" s="22"/>
      <c r="AO111" s="22"/>
      <c r="AP111" s="22"/>
      <c r="AQ111" s="22"/>
      <c r="AR111" s="22"/>
      <c r="AS111" s="22"/>
      <c r="AT111" s="22"/>
      <c r="AU111" s="22"/>
      <c r="AV111" s="22"/>
      <c r="AW111" s="22"/>
      <c r="AX111" s="22"/>
      <c r="AY111" s="22"/>
      <c r="AZ111" s="22"/>
      <c r="BB111" s="22"/>
      <c r="BC111" s="22"/>
      <c r="BD111" s="22"/>
      <c r="BE111" s="22"/>
      <c r="BF111" s="22"/>
      <c r="BG111" s="3"/>
    </row>
    <row r="112" spans="1:62" ht="13.5" customHeight="1" x14ac:dyDescent="0.25">
      <c r="A112" s="35" t="s">
        <v>249</v>
      </c>
      <c r="B112" s="38" t="s">
        <v>250</v>
      </c>
      <c r="C112" s="18">
        <f>SUM(C114:C123)</f>
        <v>6241542</v>
      </c>
      <c r="D112" s="18">
        <f>SUM(D114:D123)</f>
        <v>0</v>
      </c>
      <c r="E112" s="18">
        <f t="shared" ref="E112:L112" si="66">SUM(E114:E123)</f>
        <v>0</v>
      </c>
      <c r="F112" s="18">
        <f t="shared" si="66"/>
        <v>6241542</v>
      </c>
      <c r="G112" s="68">
        <f t="shared" si="66"/>
        <v>0</v>
      </c>
      <c r="H112" s="18">
        <f t="shared" si="66"/>
        <v>293571.77</v>
      </c>
      <c r="I112" s="18">
        <f t="shared" si="66"/>
        <v>340753.64</v>
      </c>
      <c r="J112" s="18">
        <f t="shared" si="66"/>
        <v>602593.5</v>
      </c>
      <c r="K112" s="18">
        <f t="shared" si="66"/>
        <v>1236918.9099999999</v>
      </c>
      <c r="L112" s="18">
        <f t="shared" si="66"/>
        <v>1236918.9099999999</v>
      </c>
      <c r="M112" s="18">
        <f>SUM(M114:M120)</f>
        <v>0</v>
      </c>
      <c r="N112" s="18">
        <f>SUM(N114:N122)</f>
        <v>0</v>
      </c>
      <c r="O112" s="18">
        <f>SUM(O114:O123)</f>
        <v>5004623.09</v>
      </c>
      <c r="P112" s="18">
        <f>SUM(P114:P123)</f>
        <v>6241542</v>
      </c>
      <c r="Q112" s="18">
        <f>SUM(Q114:Q123)</f>
        <v>5004623.09</v>
      </c>
      <c r="R112" s="18">
        <f>SUM(R114:R120)</f>
        <v>0</v>
      </c>
      <c r="S112" s="18">
        <f>SUM(S114:S123)</f>
        <v>0</v>
      </c>
      <c r="T112" s="18">
        <f t="shared" ref="T112:Y112" si="67">SUM(T114:T120)</f>
        <v>0</v>
      </c>
      <c r="U112" s="18">
        <f t="shared" si="67"/>
        <v>0</v>
      </c>
      <c r="V112" s="18">
        <f t="shared" si="67"/>
        <v>0</v>
      </c>
      <c r="W112" s="18">
        <f t="shared" si="67"/>
        <v>0</v>
      </c>
      <c r="X112" s="18">
        <f t="shared" si="67"/>
        <v>0</v>
      </c>
      <c r="Y112" s="18">
        <f t="shared" si="67"/>
        <v>0</v>
      </c>
      <c r="Z112" s="18"/>
      <c r="AA112" s="18">
        <f>SUM(AA114:AA120)</f>
        <v>0</v>
      </c>
      <c r="AB112" s="18">
        <f>SUM(AB114:AB120)</f>
        <v>0</v>
      </c>
      <c r="AC112" s="18">
        <f>SUM(AC114:AC120)</f>
        <v>0</v>
      </c>
      <c r="AD112" s="18"/>
      <c r="AE112" s="18">
        <f>SUM(AE114:AE123)</f>
        <v>0</v>
      </c>
      <c r="AF112" s="18">
        <f>SUM(AF114:AF120)</f>
        <v>0</v>
      </c>
      <c r="AG112" s="18">
        <f>SUM(AG114:AG120)</f>
        <v>0</v>
      </c>
      <c r="AH112" s="18">
        <f>SUM(AH114:AH120)</f>
        <v>0</v>
      </c>
      <c r="AI112" s="18"/>
      <c r="AJ112" s="18"/>
      <c r="AK112" s="18"/>
      <c r="AL112" s="18"/>
      <c r="AM112" s="18"/>
      <c r="AN112" s="18"/>
      <c r="AO112" s="18"/>
      <c r="AP112" s="18"/>
      <c r="AQ112" s="18"/>
      <c r="AR112" s="18"/>
      <c r="AS112" s="18">
        <f>SUM(AS114:AS123)</f>
        <v>0</v>
      </c>
      <c r="AT112" s="18">
        <f t="shared" ref="AT112:BB112" si="68">SUM(AT114:AT120)</f>
        <v>0</v>
      </c>
      <c r="AU112" s="18">
        <f t="shared" si="68"/>
        <v>0</v>
      </c>
      <c r="AV112" s="18">
        <f t="shared" si="68"/>
        <v>0</v>
      </c>
      <c r="AW112" s="18">
        <f t="shared" si="68"/>
        <v>0</v>
      </c>
      <c r="AX112" s="18">
        <f t="shared" si="68"/>
        <v>0</v>
      </c>
      <c r="AY112" s="18">
        <f t="shared" si="68"/>
        <v>0</v>
      </c>
      <c r="AZ112" s="18">
        <f t="shared" si="68"/>
        <v>0</v>
      </c>
      <c r="BA112" s="18">
        <f t="shared" si="68"/>
        <v>0</v>
      </c>
      <c r="BB112" s="18">
        <f t="shared" si="68"/>
        <v>0</v>
      </c>
      <c r="BC112" s="18"/>
      <c r="BD112" s="18"/>
      <c r="BE112" s="18"/>
      <c r="BF112" s="18"/>
      <c r="BG112" s="18">
        <f>SUM(BG114:BG120)</f>
        <v>0</v>
      </c>
    </row>
    <row r="113" spans="1:62" ht="13.5" customHeight="1" x14ac:dyDescent="0.25">
      <c r="A113" s="11"/>
      <c r="B113" s="1"/>
      <c r="C113" s="3"/>
      <c r="D113" s="3"/>
      <c r="E113" s="3"/>
      <c r="F113" s="3"/>
      <c r="G113" s="69"/>
      <c r="H113" s="22"/>
      <c r="I113" s="22"/>
      <c r="J113" s="22"/>
      <c r="K113" s="22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</row>
    <row r="114" spans="1:62" ht="12.75" customHeight="1" x14ac:dyDescent="0.25">
      <c r="A114" s="25" t="s">
        <v>251</v>
      </c>
      <c r="B114" s="39" t="s">
        <v>252</v>
      </c>
      <c r="C114" s="22"/>
      <c r="D114" s="22">
        <f>+BG114</f>
        <v>0</v>
      </c>
      <c r="E114" s="22">
        <f>+AS114+AY114</f>
        <v>0</v>
      </c>
      <c r="F114" s="22">
        <f t="shared" ref="F114:F123" si="69">+C114+D114+E114</f>
        <v>0</v>
      </c>
      <c r="G114" s="2">
        <v>0</v>
      </c>
      <c r="H114" s="22">
        <v>0</v>
      </c>
      <c r="I114" s="22">
        <v>0</v>
      </c>
      <c r="J114" s="22">
        <v>0</v>
      </c>
      <c r="K114" s="22">
        <f>SUM(H114:J114)</f>
        <v>0</v>
      </c>
      <c r="L114" s="22">
        <f>K114+G114</f>
        <v>0</v>
      </c>
      <c r="M114" s="22">
        <v>0</v>
      </c>
      <c r="N114" s="22">
        <f t="shared" ref="N114:N123" si="70">IF(M114&gt;0,(L114-M114),0)</f>
        <v>0</v>
      </c>
      <c r="O114" s="24">
        <f t="shared" ref="O114:O123" si="71">F114-L114</f>
        <v>0</v>
      </c>
      <c r="P114" s="24">
        <f t="shared" ref="P114:P123" si="72">F114-M114</f>
        <v>0</v>
      </c>
      <c r="Q114" s="24">
        <f t="shared" ref="Q114:Q123" si="73">IF(N114&gt;0,(F114-L114-N114),(F114-L114+N114))</f>
        <v>0</v>
      </c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22"/>
      <c r="AK114" s="22"/>
      <c r="AL114" s="22"/>
      <c r="AM114" s="22"/>
      <c r="AN114" s="22"/>
      <c r="AO114" s="22"/>
      <c r="AP114" s="22"/>
      <c r="AQ114" s="22"/>
      <c r="AR114" s="22"/>
      <c r="AS114" s="22">
        <f t="shared" ref="AS114:AS123" si="74">SUM(R114:AI114)</f>
        <v>0</v>
      </c>
      <c r="AT114" s="22"/>
      <c r="AU114" s="22"/>
      <c r="AV114" s="22"/>
      <c r="AW114" s="22"/>
      <c r="AX114" s="22"/>
      <c r="AY114" s="22">
        <f>+AT114+AU114+AV114+AW114+AX114</f>
        <v>0</v>
      </c>
      <c r="AZ114" s="22"/>
      <c r="BB114" s="22"/>
      <c r="BC114" s="22"/>
      <c r="BD114" s="22"/>
      <c r="BE114" s="22"/>
      <c r="BF114" s="22"/>
      <c r="BG114" s="22">
        <f>SUM(AZ114:BB114)</f>
        <v>0</v>
      </c>
    </row>
    <row r="115" spans="1:62" ht="12.75" customHeight="1" x14ac:dyDescent="0.25">
      <c r="A115" s="25" t="s">
        <v>308</v>
      </c>
      <c r="B115" s="39" t="s">
        <v>254</v>
      </c>
      <c r="C115" s="22">
        <v>5125396</v>
      </c>
      <c r="D115" s="22">
        <f t="shared" ref="D115:D123" si="75">+BG115</f>
        <v>0</v>
      </c>
      <c r="E115" s="22">
        <f t="shared" ref="E115:E123" si="76">+AS115+AY115</f>
        <v>0</v>
      </c>
      <c r="F115" s="22">
        <f t="shared" si="69"/>
        <v>5125396</v>
      </c>
      <c r="H115" s="22">
        <v>253245.98</v>
      </c>
      <c r="I115" s="22">
        <v>293946.82</v>
      </c>
      <c r="J115" s="22">
        <v>322318.28000000003</v>
      </c>
      <c r="K115" s="22">
        <f t="shared" ref="K115:K120" si="77">SUM(H115:J115)</f>
        <v>869511.08000000007</v>
      </c>
      <c r="L115" s="22">
        <f t="shared" ref="L115:L120" si="78">K115+G115</f>
        <v>869511.08000000007</v>
      </c>
      <c r="M115" s="22">
        <v>0</v>
      </c>
      <c r="N115" s="22">
        <f>IF(M115&gt;0,(L115-M115),0)</f>
        <v>0</v>
      </c>
      <c r="O115" s="24">
        <f>F115-L115</f>
        <v>4255884.92</v>
      </c>
      <c r="P115" s="24">
        <f>F115-M115</f>
        <v>5125396</v>
      </c>
      <c r="Q115" s="24">
        <f>IF(N115&gt;0,(F115-L115-N115),(F115-L115+N115))</f>
        <v>4255884.92</v>
      </c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2"/>
      <c r="AL115" s="22"/>
      <c r="AM115" s="22"/>
      <c r="AN115" s="22"/>
      <c r="AO115" s="22"/>
      <c r="AP115" s="22"/>
      <c r="AQ115" s="22"/>
      <c r="AR115" s="22"/>
      <c r="AS115" s="22"/>
      <c r="AT115" s="22"/>
      <c r="AU115" s="22"/>
      <c r="AV115" s="22"/>
      <c r="AW115" s="22"/>
      <c r="AX115" s="22"/>
      <c r="AY115" s="22"/>
      <c r="AZ115" s="22"/>
      <c r="BB115" s="22"/>
      <c r="BC115" s="22"/>
      <c r="BD115" s="22"/>
      <c r="BE115" s="22"/>
      <c r="BF115" s="22"/>
      <c r="BG115" s="22"/>
    </row>
    <row r="116" spans="1:62" ht="12.75" customHeight="1" x14ac:dyDescent="0.25">
      <c r="A116" s="25" t="s">
        <v>309</v>
      </c>
      <c r="B116" s="39" t="s">
        <v>254</v>
      </c>
      <c r="C116" s="22">
        <v>816146</v>
      </c>
      <c r="D116" s="22">
        <f t="shared" si="75"/>
        <v>0</v>
      </c>
      <c r="E116" s="22">
        <f t="shared" si="76"/>
        <v>0</v>
      </c>
      <c r="F116" s="22">
        <f t="shared" si="69"/>
        <v>816146</v>
      </c>
      <c r="H116" s="22">
        <v>40325.79</v>
      </c>
      <c r="I116" s="22">
        <v>46806.82</v>
      </c>
      <c r="J116" s="22">
        <v>51324.57</v>
      </c>
      <c r="K116" s="22">
        <f t="shared" si="77"/>
        <v>138457.18</v>
      </c>
      <c r="L116" s="22">
        <f t="shared" si="78"/>
        <v>138457.18</v>
      </c>
      <c r="M116" s="22">
        <v>0</v>
      </c>
      <c r="N116" s="22">
        <f>IF(M116&gt;0,(L116-M116),0)</f>
        <v>0</v>
      </c>
      <c r="O116" s="24">
        <f>F116-L116</f>
        <v>677688.82000000007</v>
      </c>
      <c r="P116" s="24">
        <f>F116-M116</f>
        <v>816146</v>
      </c>
      <c r="Q116" s="24">
        <f>IF(N116&gt;0,(F116-L116-N116),(F116-L116+N116))</f>
        <v>677688.82000000007</v>
      </c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2"/>
      <c r="AL116" s="22"/>
      <c r="AM116" s="22"/>
      <c r="AN116" s="22"/>
      <c r="AO116" s="22"/>
      <c r="AP116" s="22"/>
      <c r="AQ116" s="22"/>
      <c r="AR116" s="22"/>
      <c r="AS116" s="22"/>
      <c r="AT116" s="22"/>
      <c r="AU116" s="22"/>
      <c r="AV116" s="22"/>
      <c r="AW116" s="22"/>
      <c r="AX116" s="22"/>
      <c r="AY116" s="22"/>
      <c r="AZ116" s="22"/>
      <c r="BB116" s="22"/>
      <c r="BC116" s="22"/>
      <c r="BD116" s="22"/>
      <c r="BE116" s="22"/>
      <c r="BF116" s="22"/>
      <c r="BG116" s="22"/>
    </row>
    <row r="117" spans="1:62" ht="12.75" customHeight="1" x14ac:dyDescent="0.25">
      <c r="A117" s="25" t="s">
        <v>256</v>
      </c>
      <c r="B117" s="39" t="s">
        <v>257</v>
      </c>
      <c r="C117" s="22"/>
      <c r="D117" s="22">
        <f t="shared" si="75"/>
        <v>0</v>
      </c>
      <c r="E117" s="22">
        <f t="shared" si="76"/>
        <v>0</v>
      </c>
      <c r="F117" s="22">
        <f t="shared" si="69"/>
        <v>0</v>
      </c>
      <c r="H117" s="22">
        <v>0</v>
      </c>
      <c r="I117" s="22"/>
      <c r="J117" s="22"/>
      <c r="K117" s="22">
        <f t="shared" si="77"/>
        <v>0</v>
      </c>
      <c r="L117" s="22">
        <f t="shared" si="78"/>
        <v>0</v>
      </c>
      <c r="M117" s="22">
        <v>0</v>
      </c>
      <c r="N117" s="22">
        <f>IF(M117&gt;0,(L117-M117),0)</f>
        <v>0</v>
      </c>
      <c r="O117" s="24">
        <f>F117-L117</f>
        <v>0</v>
      </c>
      <c r="P117" s="24">
        <f>F117-M117</f>
        <v>0</v>
      </c>
      <c r="Q117" s="24">
        <f>IF(N117&gt;0,(F117-L117-N117),(F117-L117+N117))</f>
        <v>0</v>
      </c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22"/>
      <c r="AK117" s="22"/>
      <c r="AL117" s="22"/>
      <c r="AM117" s="22"/>
      <c r="AN117" s="22"/>
      <c r="AO117" s="22"/>
      <c r="AP117" s="22"/>
      <c r="AQ117" s="22"/>
      <c r="AR117" s="22"/>
      <c r="AS117" s="22"/>
      <c r="AT117" s="22"/>
      <c r="AU117" s="22"/>
      <c r="AV117" s="22"/>
      <c r="AW117" s="22"/>
      <c r="AX117" s="22"/>
      <c r="AY117" s="22"/>
      <c r="AZ117" s="22"/>
      <c r="BB117" s="22"/>
      <c r="BC117" s="22"/>
      <c r="BD117" s="22"/>
      <c r="BE117" s="22"/>
      <c r="BF117" s="22"/>
      <c r="BG117" s="22"/>
    </row>
    <row r="118" spans="1:62" s="1" customFormat="1" x14ac:dyDescent="0.25">
      <c r="A118" s="25" t="s">
        <v>258</v>
      </c>
      <c r="B118" t="s">
        <v>259</v>
      </c>
      <c r="C118" s="22"/>
      <c r="D118" s="22">
        <f t="shared" si="75"/>
        <v>0</v>
      </c>
      <c r="E118" s="22">
        <f t="shared" si="76"/>
        <v>0</v>
      </c>
      <c r="F118" s="22">
        <f t="shared" si="69"/>
        <v>0</v>
      </c>
      <c r="G118" s="2"/>
      <c r="H118" s="22">
        <v>0</v>
      </c>
      <c r="I118" s="22">
        <v>0</v>
      </c>
      <c r="J118" s="22">
        <v>0</v>
      </c>
      <c r="K118" s="22">
        <f t="shared" si="77"/>
        <v>0</v>
      </c>
      <c r="L118" s="22">
        <f t="shared" si="78"/>
        <v>0</v>
      </c>
      <c r="M118" s="22">
        <v>0</v>
      </c>
      <c r="N118" s="22">
        <f>IF(M118&gt;0,(L118-M118),0)</f>
        <v>0</v>
      </c>
      <c r="O118" s="24">
        <f>F118-L118</f>
        <v>0</v>
      </c>
      <c r="P118" s="24">
        <f>F118-M118</f>
        <v>0</v>
      </c>
      <c r="Q118" s="24">
        <f>IF(N118&gt;0,(F118-L118-N118),(F118-L118+N118))</f>
        <v>0</v>
      </c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  <c r="AJ118" s="22"/>
      <c r="AK118" s="22"/>
      <c r="AL118" s="22"/>
      <c r="AM118" s="22"/>
      <c r="AN118" s="22"/>
      <c r="AO118" s="22"/>
      <c r="AP118" s="22"/>
      <c r="AQ118" s="22"/>
      <c r="AR118" s="22"/>
      <c r="AS118" s="22">
        <f t="shared" si="74"/>
        <v>0</v>
      </c>
      <c r="AT118" s="22"/>
      <c r="AU118" s="22"/>
      <c r="AV118" s="22"/>
      <c r="AW118" s="22"/>
      <c r="AX118" s="22"/>
      <c r="AY118" s="22">
        <f>+AT118+AU118+AV118+AW118+AX118</f>
        <v>0</v>
      </c>
      <c r="AZ118" s="22"/>
      <c r="BA118" s="22"/>
      <c r="BB118" s="22"/>
      <c r="BC118" s="22"/>
      <c r="BD118" s="22"/>
      <c r="BE118" s="22"/>
      <c r="BF118" s="22"/>
      <c r="BG118" s="22">
        <f>SUM(AZ118:BB118)</f>
        <v>0</v>
      </c>
      <c r="BH118"/>
      <c r="BI118"/>
      <c r="BJ118"/>
    </row>
    <row r="119" spans="1:62" s="1" customFormat="1" x14ac:dyDescent="0.25">
      <c r="A119" s="25" t="s">
        <v>260</v>
      </c>
      <c r="B119" t="s">
        <v>261</v>
      </c>
      <c r="C119" s="22"/>
      <c r="D119" s="22">
        <f t="shared" si="75"/>
        <v>0</v>
      </c>
      <c r="E119" s="22">
        <f t="shared" si="76"/>
        <v>0</v>
      </c>
      <c r="F119" s="22">
        <f t="shared" si="69"/>
        <v>0</v>
      </c>
      <c r="G119" s="2"/>
      <c r="H119" s="22">
        <v>0</v>
      </c>
      <c r="I119" s="22">
        <v>0</v>
      </c>
      <c r="J119" s="22">
        <v>0</v>
      </c>
      <c r="K119" s="22">
        <f t="shared" si="77"/>
        <v>0</v>
      </c>
      <c r="L119" s="22">
        <f t="shared" si="78"/>
        <v>0</v>
      </c>
      <c r="M119" s="22">
        <v>0</v>
      </c>
      <c r="N119" s="22">
        <f>IF(M119&gt;0,(L119-M119),0)</f>
        <v>0</v>
      </c>
      <c r="O119" s="24">
        <f>F119-L119</f>
        <v>0</v>
      </c>
      <c r="P119" s="24">
        <f>F119-M119</f>
        <v>0</v>
      </c>
      <c r="Q119" s="24">
        <f>IF(N119&gt;0,(F119-L119-N119),(F119-L119+N119))</f>
        <v>0</v>
      </c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  <c r="AJ119" s="22"/>
      <c r="AK119" s="22"/>
      <c r="AL119" s="22"/>
      <c r="AM119" s="22"/>
      <c r="AN119" s="22"/>
      <c r="AO119" s="22"/>
      <c r="AP119" s="22"/>
      <c r="AQ119" s="22"/>
      <c r="AR119" s="22"/>
      <c r="AS119" s="22">
        <f t="shared" si="74"/>
        <v>0</v>
      </c>
      <c r="AT119" s="22"/>
      <c r="AU119" s="22"/>
      <c r="AV119" s="22"/>
      <c r="AW119" s="22"/>
      <c r="AX119" s="22"/>
      <c r="AY119" s="22"/>
      <c r="AZ119" s="22"/>
      <c r="BA119" s="22"/>
      <c r="BB119" s="22"/>
      <c r="BC119" s="22"/>
      <c r="BD119" s="22"/>
      <c r="BE119" s="22"/>
      <c r="BF119" s="22"/>
      <c r="BG119" s="22"/>
      <c r="BH119"/>
      <c r="BI119"/>
      <c r="BJ119"/>
    </row>
    <row r="120" spans="1:62" x14ac:dyDescent="0.25">
      <c r="A120" s="25" t="s">
        <v>262</v>
      </c>
      <c r="B120" t="s">
        <v>263</v>
      </c>
      <c r="C120" s="22">
        <v>300000</v>
      </c>
      <c r="D120" s="22">
        <f t="shared" si="75"/>
        <v>0</v>
      </c>
      <c r="E120" s="22">
        <f t="shared" si="76"/>
        <v>0</v>
      </c>
      <c r="F120" s="22">
        <f t="shared" si="69"/>
        <v>300000</v>
      </c>
      <c r="H120" s="22">
        <v>0</v>
      </c>
      <c r="I120" s="22">
        <v>0</v>
      </c>
      <c r="J120" s="22">
        <v>228950.65</v>
      </c>
      <c r="K120" s="22">
        <f t="shared" si="77"/>
        <v>228950.65</v>
      </c>
      <c r="L120" s="22">
        <f t="shared" si="78"/>
        <v>228950.65</v>
      </c>
      <c r="M120" s="22">
        <v>0</v>
      </c>
      <c r="N120" s="22">
        <f t="shared" si="70"/>
        <v>0</v>
      </c>
      <c r="O120" s="24">
        <f t="shared" si="71"/>
        <v>71049.350000000006</v>
      </c>
      <c r="P120" s="24">
        <f t="shared" si="72"/>
        <v>300000</v>
      </c>
      <c r="Q120" s="24">
        <f t="shared" si="73"/>
        <v>71049.350000000006</v>
      </c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  <c r="AJ120" s="22"/>
      <c r="AK120" s="22"/>
      <c r="AL120" s="22"/>
      <c r="AM120" s="22"/>
      <c r="AN120" s="22"/>
      <c r="AO120" s="22"/>
      <c r="AP120" s="22"/>
      <c r="AQ120" s="22"/>
      <c r="AR120" s="22"/>
      <c r="AS120" s="22">
        <f t="shared" si="74"/>
        <v>0</v>
      </c>
      <c r="AT120" s="22"/>
      <c r="AU120" s="22"/>
      <c r="AV120" s="22"/>
      <c r="AW120" s="22"/>
      <c r="AX120" s="22"/>
      <c r="AY120" s="22">
        <f>+AT120+AU120+AV120+AW120+AX120</f>
        <v>0</v>
      </c>
      <c r="AZ120" s="22"/>
      <c r="BB120" s="22"/>
      <c r="BC120" s="22"/>
      <c r="BD120" s="22"/>
      <c r="BE120" s="22"/>
      <c r="BF120" s="22"/>
      <c r="BG120" s="22">
        <f>SUM(AZ120:BB120)</f>
        <v>0</v>
      </c>
    </row>
    <row r="121" spans="1:62" x14ac:dyDescent="0.25">
      <c r="A121" s="25" t="s">
        <v>264</v>
      </c>
      <c r="B121" t="s">
        <v>265</v>
      </c>
      <c r="C121" s="22"/>
      <c r="D121" s="22">
        <f t="shared" si="75"/>
        <v>0</v>
      </c>
      <c r="E121" s="22">
        <f t="shared" si="76"/>
        <v>0</v>
      </c>
      <c r="F121" s="22">
        <f t="shared" si="69"/>
        <v>0</v>
      </c>
      <c r="H121" s="22">
        <v>0</v>
      </c>
      <c r="I121" s="22">
        <v>0</v>
      </c>
      <c r="J121" s="22">
        <v>0</v>
      </c>
      <c r="K121" s="22">
        <f>SUM(H121:J121)</f>
        <v>0</v>
      </c>
      <c r="L121" s="22">
        <f>K121+G121</f>
        <v>0</v>
      </c>
      <c r="M121" s="22">
        <v>0</v>
      </c>
      <c r="N121" s="22">
        <f t="shared" si="70"/>
        <v>0</v>
      </c>
      <c r="O121" s="24">
        <f t="shared" si="71"/>
        <v>0</v>
      </c>
      <c r="P121" s="24">
        <f t="shared" si="72"/>
        <v>0</v>
      </c>
      <c r="Q121" s="24">
        <f t="shared" si="73"/>
        <v>0</v>
      </c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22"/>
      <c r="AK121" s="22"/>
      <c r="AL121" s="22"/>
      <c r="AM121" s="22"/>
      <c r="AN121" s="22"/>
      <c r="AO121" s="22"/>
      <c r="AP121" s="22"/>
      <c r="AQ121" s="22"/>
      <c r="AR121" s="22"/>
      <c r="AS121" s="22">
        <f t="shared" si="74"/>
        <v>0</v>
      </c>
      <c r="AT121" s="22"/>
      <c r="AU121" s="22"/>
      <c r="AV121" s="22"/>
      <c r="AW121" s="22"/>
      <c r="AX121" s="22"/>
      <c r="AY121" s="22"/>
      <c r="AZ121" s="22"/>
      <c r="BB121" s="22"/>
      <c r="BC121" s="22"/>
      <c r="BD121" s="22"/>
      <c r="BE121" s="22"/>
      <c r="BF121" s="22"/>
      <c r="BG121" s="22"/>
    </row>
    <row r="122" spans="1:62" x14ac:dyDescent="0.25">
      <c r="A122" s="25" t="s">
        <v>266</v>
      </c>
      <c r="B122" t="s">
        <v>267</v>
      </c>
      <c r="C122" s="22"/>
      <c r="D122" s="22">
        <f t="shared" si="75"/>
        <v>0</v>
      </c>
      <c r="E122" s="22">
        <f t="shared" si="76"/>
        <v>0</v>
      </c>
      <c r="F122" s="22">
        <f t="shared" si="69"/>
        <v>0</v>
      </c>
      <c r="H122" s="22">
        <v>0</v>
      </c>
      <c r="I122" s="22">
        <v>0</v>
      </c>
      <c r="J122" s="22">
        <v>0</v>
      </c>
      <c r="K122" s="22">
        <f>SUM(H122:J122)</f>
        <v>0</v>
      </c>
      <c r="L122" s="22">
        <f>K122+G122</f>
        <v>0</v>
      </c>
      <c r="M122" s="22">
        <v>0</v>
      </c>
      <c r="N122" s="22">
        <f t="shared" si="70"/>
        <v>0</v>
      </c>
      <c r="O122" s="24">
        <f t="shared" si="71"/>
        <v>0</v>
      </c>
      <c r="P122" s="24">
        <f t="shared" si="72"/>
        <v>0</v>
      </c>
      <c r="Q122" s="24">
        <f t="shared" si="73"/>
        <v>0</v>
      </c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L122" s="22"/>
      <c r="AM122" s="22"/>
      <c r="AN122" s="22"/>
      <c r="AO122" s="22"/>
      <c r="AP122" s="22"/>
      <c r="AQ122" s="22"/>
      <c r="AR122" s="22"/>
      <c r="AS122" s="22">
        <f t="shared" si="74"/>
        <v>0</v>
      </c>
      <c r="AT122" s="22"/>
      <c r="AU122" s="22"/>
      <c r="AV122" s="22"/>
      <c r="AW122" s="22"/>
      <c r="AX122" s="22"/>
      <c r="AY122" s="22">
        <f>+AT122+AU122+AV122+AW122+AX122</f>
        <v>0</v>
      </c>
      <c r="AZ122" s="22"/>
      <c r="BB122" s="22"/>
      <c r="BC122" s="22"/>
      <c r="BD122" s="22"/>
      <c r="BE122" s="22"/>
      <c r="BF122" s="22"/>
      <c r="BG122" s="22">
        <f>SUM(AZ122:BB122)</f>
        <v>0</v>
      </c>
    </row>
    <row r="123" spans="1:62" x14ac:dyDescent="0.25">
      <c r="A123" s="25" t="s">
        <v>268</v>
      </c>
      <c r="B123" t="s">
        <v>269</v>
      </c>
      <c r="C123" s="22"/>
      <c r="D123" s="22">
        <f t="shared" si="75"/>
        <v>0</v>
      </c>
      <c r="E123" s="22">
        <f t="shared" si="76"/>
        <v>0</v>
      </c>
      <c r="F123" s="22">
        <f t="shared" si="69"/>
        <v>0</v>
      </c>
      <c r="G123" s="2">
        <v>0</v>
      </c>
      <c r="H123" s="22">
        <v>0</v>
      </c>
      <c r="I123" s="22">
        <v>0</v>
      </c>
      <c r="J123" s="22">
        <v>0</v>
      </c>
      <c r="K123" s="22">
        <f>SUM(H123:J123)</f>
        <v>0</v>
      </c>
      <c r="L123" s="22">
        <f>K123+G123</f>
        <v>0</v>
      </c>
      <c r="M123" s="22">
        <v>0</v>
      </c>
      <c r="N123" s="22">
        <f t="shared" si="70"/>
        <v>0</v>
      </c>
      <c r="O123" s="24">
        <f t="shared" si="71"/>
        <v>0</v>
      </c>
      <c r="P123" s="24">
        <f t="shared" si="72"/>
        <v>0</v>
      </c>
      <c r="Q123" s="24">
        <f t="shared" si="73"/>
        <v>0</v>
      </c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>
        <f t="shared" si="74"/>
        <v>0</v>
      </c>
      <c r="AT123" s="22"/>
      <c r="AU123" s="22"/>
      <c r="AV123" s="22"/>
      <c r="AW123" s="22"/>
      <c r="AX123" s="22"/>
      <c r="AY123" s="22"/>
      <c r="AZ123" s="22"/>
      <c r="BB123" s="22"/>
      <c r="BC123" s="22"/>
      <c r="BD123" s="22"/>
      <c r="BE123" s="22"/>
      <c r="BF123" s="22"/>
      <c r="BG123" s="22"/>
    </row>
    <row r="124" spans="1:62" s="1" customFormat="1" x14ac:dyDescent="0.25">
      <c r="C124" s="22"/>
      <c r="D124" s="22"/>
      <c r="E124" s="22"/>
      <c r="F124" s="22"/>
      <c r="G124" s="2"/>
      <c r="H124" s="3"/>
      <c r="I124" s="3"/>
      <c r="J124" s="3"/>
      <c r="K124" s="3"/>
      <c r="L124" s="22"/>
      <c r="M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2"/>
      <c r="BB124" s="22"/>
      <c r="BC124" s="22"/>
      <c r="BD124" s="22"/>
      <c r="BE124" s="22"/>
      <c r="BF124" s="22"/>
      <c r="BG124" s="3"/>
      <c r="BH124"/>
      <c r="BI124"/>
      <c r="BJ124"/>
    </row>
    <row r="125" spans="1:62" s="1" customFormat="1" x14ac:dyDescent="0.25">
      <c r="A125" s="5">
        <v>7</v>
      </c>
      <c r="B125" s="6" t="s">
        <v>270</v>
      </c>
      <c r="C125" s="62">
        <f t="shared" ref="C125:Q125" si="79">+C127</f>
        <v>0</v>
      </c>
      <c r="D125" s="63">
        <f t="shared" si="79"/>
        <v>0</v>
      </c>
      <c r="E125" s="63">
        <f t="shared" si="79"/>
        <v>0</v>
      </c>
      <c r="F125" s="63">
        <f t="shared" si="79"/>
        <v>0</v>
      </c>
      <c r="G125" s="70">
        <f t="shared" si="79"/>
        <v>0</v>
      </c>
      <c r="H125" s="63">
        <f t="shared" si="79"/>
        <v>0</v>
      </c>
      <c r="I125" s="63">
        <f t="shared" si="79"/>
        <v>0</v>
      </c>
      <c r="J125" s="63">
        <f t="shared" si="79"/>
        <v>0</v>
      </c>
      <c r="K125" s="63">
        <f t="shared" si="79"/>
        <v>0</v>
      </c>
      <c r="L125" s="63">
        <f t="shared" si="79"/>
        <v>0</v>
      </c>
      <c r="M125" s="63">
        <f t="shared" si="79"/>
        <v>0</v>
      </c>
      <c r="N125" s="63">
        <f t="shared" si="79"/>
        <v>0</v>
      </c>
      <c r="O125" s="63">
        <f t="shared" si="79"/>
        <v>0</v>
      </c>
      <c r="P125" s="61">
        <f t="shared" si="79"/>
        <v>0</v>
      </c>
      <c r="Q125" s="63">
        <f t="shared" si="79"/>
        <v>0</v>
      </c>
      <c r="R125" s="63"/>
      <c r="S125" s="63"/>
      <c r="T125" s="63"/>
      <c r="U125" s="63"/>
      <c r="V125" s="63"/>
      <c r="W125" s="63"/>
      <c r="X125" s="63"/>
      <c r="Y125" s="63"/>
      <c r="Z125" s="63"/>
      <c r="AA125" s="63">
        <f>+AA127</f>
        <v>0</v>
      </c>
      <c r="AB125" s="63">
        <f>+AB127</f>
        <v>0</v>
      </c>
      <c r="AC125" s="63"/>
      <c r="AD125" s="63"/>
      <c r="AE125" s="63"/>
      <c r="AF125" s="63"/>
      <c r="AG125" s="63"/>
      <c r="AH125" s="63"/>
      <c r="AI125" s="63"/>
      <c r="AJ125" s="63"/>
      <c r="AK125" s="63"/>
      <c r="AL125" s="63"/>
      <c r="AM125" s="63"/>
      <c r="AN125" s="63"/>
      <c r="AO125" s="63"/>
      <c r="AP125" s="63"/>
      <c r="AQ125" s="63"/>
      <c r="AR125" s="63"/>
      <c r="AS125" s="63">
        <f>+AS127</f>
        <v>0</v>
      </c>
      <c r="AT125" s="63">
        <f>+AT127</f>
        <v>0</v>
      </c>
      <c r="AU125" s="63"/>
      <c r="AV125" s="63"/>
      <c r="AW125" s="63"/>
      <c r="AX125" s="63"/>
      <c r="AY125" s="63"/>
      <c r="AZ125" s="63"/>
      <c r="BA125" s="63"/>
      <c r="BB125" s="63"/>
      <c r="BC125" s="63"/>
      <c r="BD125" s="63"/>
      <c r="BE125" s="63"/>
      <c r="BF125" s="63"/>
      <c r="BG125" s="42"/>
      <c r="BH125"/>
      <c r="BI125"/>
      <c r="BJ125"/>
    </row>
    <row r="126" spans="1:62" s="1" customFormat="1" x14ac:dyDescent="0.25">
      <c r="A126" s="43"/>
      <c r="B126" s="44"/>
      <c r="C126" s="22"/>
      <c r="D126" s="22"/>
      <c r="E126" s="22"/>
      <c r="F126" s="22"/>
      <c r="G126" s="2"/>
      <c r="H126" s="22"/>
      <c r="I126" s="22"/>
      <c r="J126" s="22"/>
      <c r="K126" s="22"/>
      <c r="L126" s="22"/>
      <c r="M126" s="22"/>
      <c r="N126" s="22"/>
      <c r="O126" s="22"/>
      <c r="P126" s="24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22"/>
      <c r="AK126" s="22"/>
      <c r="AL126" s="22"/>
      <c r="AM126" s="22"/>
      <c r="AN126" s="22"/>
      <c r="AO126" s="22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2"/>
      <c r="BB126" s="22"/>
      <c r="BC126" s="22"/>
      <c r="BD126" s="22"/>
      <c r="BE126" s="22"/>
      <c r="BF126" s="22"/>
      <c r="BG126" s="3"/>
      <c r="BH126"/>
      <c r="BI126"/>
      <c r="BJ126"/>
    </row>
    <row r="127" spans="1:62" s="1" customFormat="1" ht="26.4" x14ac:dyDescent="0.25">
      <c r="A127" s="43" t="s">
        <v>271</v>
      </c>
      <c r="B127" s="45" t="s">
        <v>272</v>
      </c>
      <c r="C127" s="22">
        <v>0</v>
      </c>
      <c r="D127" s="22">
        <f>+BG127</f>
        <v>0</v>
      </c>
      <c r="E127" s="22">
        <f>+AS127</f>
        <v>0</v>
      </c>
      <c r="F127" s="22">
        <f>+AT127+AZ127</f>
        <v>0</v>
      </c>
      <c r="G127" s="2">
        <f>+C127+E127+F127</f>
        <v>0</v>
      </c>
      <c r="H127" s="22"/>
      <c r="I127" s="22"/>
      <c r="J127" s="22"/>
      <c r="K127" s="22"/>
      <c r="L127" s="22"/>
      <c r="M127" s="22"/>
      <c r="N127" s="22"/>
      <c r="O127" s="22"/>
      <c r="P127" s="24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2"/>
      <c r="AL127" s="22"/>
      <c r="AM127" s="22"/>
      <c r="AN127" s="22"/>
      <c r="AO127" s="22"/>
      <c r="AP127" s="22"/>
      <c r="AQ127" s="22"/>
      <c r="AR127" s="22"/>
      <c r="AS127" s="22">
        <f>SUM(R127:AI127)</f>
        <v>0</v>
      </c>
      <c r="AT127" s="22">
        <f>SUM(S127:AS127)</f>
        <v>0</v>
      </c>
      <c r="AU127" s="22"/>
      <c r="AV127" s="22"/>
      <c r="AW127" s="22"/>
      <c r="AX127" s="22"/>
      <c r="AY127" s="22"/>
      <c r="AZ127" s="22"/>
      <c r="BA127" s="22"/>
      <c r="BB127" s="22"/>
      <c r="BC127" s="22"/>
      <c r="BD127" s="22"/>
      <c r="BE127" s="22"/>
      <c r="BF127" s="22"/>
      <c r="BG127" s="3"/>
      <c r="BH127"/>
      <c r="BI127"/>
      <c r="BJ127"/>
    </row>
    <row r="128" spans="1:62" s="1" customFormat="1" x14ac:dyDescent="0.25">
      <c r="C128" s="22"/>
      <c r="D128" s="22"/>
      <c r="E128" s="22"/>
      <c r="F128" s="22"/>
      <c r="G128" s="2"/>
      <c r="H128" s="3"/>
      <c r="I128" s="3"/>
      <c r="J128" s="3"/>
      <c r="K128" s="3"/>
      <c r="L128" s="22"/>
      <c r="M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2"/>
      <c r="BB128" s="22"/>
      <c r="BC128" s="22"/>
      <c r="BD128" s="22"/>
      <c r="BE128" s="22"/>
      <c r="BF128" s="22"/>
      <c r="BG128" s="3"/>
      <c r="BH128"/>
      <c r="BI128"/>
      <c r="BJ128"/>
    </row>
    <row r="129" spans="1:62" x14ac:dyDescent="0.25">
      <c r="A129" s="35" t="s">
        <v>273</v>
      </c>
      <c r="B129" s="38" t="s">
        <v>274</v>
      </c>
      <c r="C129" s="18">
        <f t="shared" ref="C129:Z129" si="80">SUM(C131)</f>
        <v>0</v>
      </c>
      <c r="D129" s="18">
        <f t="shared" si="80"/>
        <v>0</v>
      </c>
      <c r="E129" s="18">
        <f t="shared" si="80"/>
        <v>0</v>
      </c>
      <c r="F129" s="18">
        <f t="shared" si="80"/>
        <v>0</v>
      </c>
      <c r="G129" s="68">
        <f t="shared" si="80"/>
        <v>0</v>
      </c>
      <c r="H129" s="18">
        <f t="shared" si="80"/>
        <v>0</v>
      </c>
      <c r="I129" s="18">
        <f t="shared" si="80"/>
        <v>0</v>
      </c>
      <c r="J129" s="18">
        <f t="shared" si="80"/>
        <v>0</v>
      </c>
      <c r="K129" s="18">
        <f t="shared" si="80"/>
        <v>0</v>
      </c>
      <c r="L129" s="18">
        <f t="shared" si="80"/>
        <v>0</v>
      </c>
      <c r="M129" s="18">
        <f t="shared" si="80"/>
        <v>0</v>
      </c>
      <c r="N129" s="18">
        <f t="shared" si="80"/>
        <v>0</v>
      </c>
      <c r="O129" s="18">
        <f t="shared" si="80"/>
        <v>0</v>
      </c>
      <c r="P129" s="18">
        <f t="shared" si="80"/>
        <v>0</v>
      </c>
      <c r="Q129" s="18">
        <f t="shared" si="80"/>
        <v>0</v>
      </c>
      <c r="R129" s="18">
        <f t="shared" si="80"/>
        <v>0</v>
      </c>
      <c r="S129" s="18">
        <f t="shared" si="80"/>
        <v>0</v>
      </c>
      <c r="T129" s="18">
        <f t="shared" si="80"/>
        <v>0</v>
      </c>
      <c r="U129" s="18">
        <f t="shared" si="80"/>
        <v>0</v>
      </c>
      <c r="V129" s="18">
        <f t="shared" si="80"/>
        <v>0</v>
      </c>
      <c r="W129" s="18">
        <f t="shared" si="80"/>
        <v>0</v>
      </c>
      <c r="X129" s="18">
        <f t="shared" si="80"/>
        <v>0</v>
      </c>
      <c r="Y129" s="18">
        <f t="shared" si="80"/>
        <v>0</v>
      </c>
      <c r="Z129" s="18">
        <f t="shared" si="80"/>
        <v>0</v>
      </c>
      <c r="AA129" s="18">
        <f>SUM(AA131)</f>
        <v>0</v>
      </c>
      <c r="AB129" s="18">
        <f>SUM(AB131)</f>
        <v>0</v>
      </c>
      <c r="AC129" s="18">
        <f>SUM(AC131)</f>
        <v>0</v>
      </c>
      <c r="AD129" s="18"/>
      <c r="AE129" s="18">
        <f>SUM(AE131)</f>
        <v>0</v>
      </c>
      <c r="AF129" s="18">
        <f>SUM(AF131)</f>
        <v>0</v>
      </c>
      <c r="AG129" s="18">
        <f>SUM(AG131)</f>
        <v>0</v>
      </c>
      <c r="AH129" s="18">
        <f>SUM(AH131)</f>
        <v>0</v>
      </c>
      <c r="AI129" s="18"/>
      <c r="AJ129" s="18"/>
      <c r="AK129" s="18"/>
      <c r="AL129" s="18"/>
      <c r="AM129" s="18"/>
      <c r="AN129" s="18"/>
      <c r="AO129" s="18"/>
      <c r="AP129" s="18"/>
      <c r="AQ129" s="18"/>
      <c r="AR129" s="18"/>
      <c r="AS129" s="18">
        <f t="shared" ref="AS129:BB129" si="81">SUM(AS131)</f>
        <v>0</v>
      </c>
      <c r="AT129" s="18">
        <f t="shared" si="81"/>
        <v>0</v>
      </c>
      <c r="AU129" s="18">
        <f t="shared" si="81"/>
        <v>0</v>
      </c>
      <c r="AV129" s="18">
        <f t="shared" si="81"/>
        <v>0</v>
      </c>
      <c r="AW129" s="18">
        <f t="shared" si="81"/>
        <v>0</v>
      </c>
      <c r="AX129" s="18">
        <f t="shared" si="81"/>
        <v>0</v>
      </c>
      <c r="AY129" s="18">
        <f t="shared" si="81"/>
        <v>0</v>
      </c>
      <c r="AZ129" s="18">
        <f t="shared" si="81"/>
        <v>0</v>
      </c>
      <c r="BA129" s="18">
        <f t="shared" si="81"/>
        <v>0</v>
      </c>
      <c r="BB129" s="18">
        <f t="shared" si="81"/>
        <v>0</v>
      </c>
      <c r="BC129" s="18"/>
      <c r="BD129" s="18"/>
      <c r="BE129" s="18"/>
      <c r="BF129" s="18"/>
      <c r="BG129" s="18">
        <f>SUM(BG131)</f>
        <v>0</v>
      </c>
    </row>
    <row r="130" spans="1:62" x14ac:dyDescent="0.25">
      <c r="A130" s="25"/>
      <c r="C130" s="22"/>
      <c r="D130" s="3"/>
      <c r="E130" s="3"/>
      <c r="F130" s="3"/>
      <c r="G130" s="4"/>
      <c r="H130" s="22"/>
      <c r="I130" s="22"/>
      <c r="J130" s="22"/>
      <c r="K130" s="22"/>
      <c r="L130" s="3"/>
      <c r="M130" s="3"/>
      <c r="N130" s="3"/>
      <c r="O130" s="7"/>
      <c r="P130" s="7"/>
      <c r="Q130" s="7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1"/>
      <c r="BI130" s="1"/>
      <c r="BJ130" s="1"/>
    </row>
    <row r="131" spans="1:62" s="1" customFormat="1" x14ac:dyDescent="0.25">
      <c r="A131" s="25" t="s">
        <v>275</v>
      </c>
      <c r="B131" t="s">
        <v>276</v>
      </c>
      <c r="C131" s="22">
        <v>0</v>
      </c>
      <c r="D131" s="22">
        <f>+AY131</f>
        <v>0</v>
      </c>
      <c r="E131" s="22">
        <f>+AS131</f>
        <v>0</v>
      </c>
      <c r="F131" s="22">
        <f>+C131+D131+E131</f>
        <v>0</v>
      </c>
      <c r="G131" s="2">
        <v>0</v>
      </c>
      <c r="H131" s="22">
        <v>0</v>
      </c>
      <c r="I131" s="22">
        <v>0</v>
      </c>
      <c r="J131" s="22">
        <v>0</v>
      </c>
      <c r="K131" s="22">
        <f>SUM(H131:J131)</f>
        <v>0</v>
      </c>
      <c r="L131" s="22">
        <f>K131+G131</f>
        <v>0</v>
      </c>
      <c r="M131" s="22">
        <v>0</v>
      </c>
      <c r="N131" s="22">
        <f>IF(M132&gt;0,(L132-M132),0)</f>
        <v>0</v>
      </c>
      <c r="O131" s="24">
        <f>F132-L132</f>
        <v>0</v>
      </c>
      <c r="P131" s="24">
        <f>F132-M132</f>
        <v>0</v>
      </c>
      <c r="Q131" s="24">
        <f>IF(N131&gt;0,(F131-L131-N131),(F131-L131+N131))</f>
        <v>0</v>
      </c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22"/>
      <c r="AM131" s="22"/>
      <c r="AN131" s="22"/>
      <c r="AO131" s="22"/>
      <c r="AP131" s="22"/>
      <c r="AQ131" s="22"/>
      <c r="AR131" s="22"/>
      <c r="AS131" s="22">
        <f>SUM(R131:AE131)</f>
        <v>0</v>
      </c>
      <c r="AT131" s="22">
        <v>0</v>
      </c>
      <c r="AU131" s="22"/>
      <c r="AV131" s="22"/>
      <c r="AW131" s="22"/>
      <c r="AX131" s="22"/>
      <c r="AY131" s="22">
        <f>+AT131+AU131+AV131+AW131+AX131</f>
        <v>0</v>
      </c>
      <c r="AZ131" s="22"/>
      <c r="BA131" s="22"/>
      <c r="BB131" s="22"/>
      <c r="BC131" s="22"/>
      <c r="BD131" s="22"/>
      <c r="BE131" s="22"/>
      <c r="BF131" s="22"/>
      <c r="BG131" s="22">
        <f>SUM(AZ131:BB131)</f>
        <v>0</v>
      </c>
      <c r="BH131"/>
      <c r="BI131"/>
      <c r="BJ131"/>
    </row>
    <row r="132" spans="1:62" x14ac:dyDescent="0.25">
      <c r="A132" s="25"/>
      <c r="C132" s="22"/>
      <c r="D132" s="3"/>
      <c r="E132" s="3"/>
      <c r="F132" s="3"/>
      <c r="G132" s="4"/>
      <c r="K132" s="22"/>
      <c r="L132" s="3"/>
      <c r="M132" s="3"/>
      <c r="N132" s="3"/>
      <c r="O132" s="7"/>
      <c r="P132" s="7"/>
      <c r="Q132" s="7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1"/>
      <c r="BI132" s="1"/>
      <c r="BJ132" s="1"/>
    </row>
    <row r="133" spans="1:62" x14ac:dyDescent="0.25">
      <c r="A133" s="38" t="s">
        <v>277</v>
      </c>
      <c r="B133" s="38"/>
      <c r="C133" s="18">
        <f t="shared" ref="C133:Z133" si="82">C129+C112+C98+C94+C71+C28+C10</f>
        <v>409849122</v>
      </c>
      <c r="D133" s="18">
        <f t="shared" si="82"/>
        <v>0</v>
      </c>
      <c r="E133" s="18">
        <f t="shared" si="82"/>
        <v>2161220</v>
      </c>
      <c r="F133" s="18">
        <f t="shared" si="82"/>
        <v>412010342</v>
      </c>
      <c r="G133" s="68">
        <f>G129+G112+G98+G94+G71+G28+G10+G125</f>
        <v>0</v>
      </c>
      <c r="H133" s="18">
        <f t="shared" si="82"/>
        <v>39280802.600000009</v>
      </c>
      <c r="I133" s="18">
        <f t="shared" si="82"/>
        <v>28130132.490000002</v>
      </c>
      <c r="J133" s="18">
        <f t="shared" si="82"/>
        <v>25007879.020000003</v>
      </c>
      <c r="K133" s="18">
        <f t="shared" si="82"/>
        <v>92418814.109999999</v>
      </c>
      <c r="L133" s="18">
        <f t="shared" si="82"/>
        <v>92418814.109999999</v>
      </c>
      <c r="M133" s="18">
        <f t="shared" si="82"/>
        <v>0</v>
      </c>
      <c r="N133" s="18">
        <f t="shared" si="82"/>
        <v>0</v>
      </c>
      <c r="O133" s="18">
        <f t="shared" si="82"/>
        <v>319591527.88999999</v>
      </c>
      <c r="P133" s="18">
        <f t="shared" si="82"/>
        <v>412010342</v>
      </c>
      <c r="Q133" s="18">
        <f t="shared" si="82"/>
        <v>319591527.88999999</v>
      </c>
      <c r="R133" s="18">
        <f t="shared" si="82"/>
        <v>2161220</v>
      </c>
      <c r="S133" s="18">
        <f t="shared" si="82"/>
        <v>0</v>
      </c>
      <c r="T133" s="18">
        <f t="shared" si="82"/>
        <v>0</v>
      </c>
      <c r="U133" s="18">
        <f>U129+U112+U98+U94+U71+U28+U10</f>
        <v>0</v>
      </c>
      <c r="V133" s="18">
        <f t="shared" si="82"/>
        <v>0</v>
      </c>
      <c r="W133" s="18">
        <f t="shared" si="82"/>
        <v>0</v>
      </c>
      <c r="X133" s="18">
        <f t="shared" si="82"/>
        <v>0</v>
      </c>
      <c r="Y133" s="18">
        <f t="shared" si="82"/>
        <v>0</v>
      </c>
      <c r="Z133" s="18">
        <f t="shared" si="82"/>
        <v>0</v>
      </c>
      <c r="AA133" s="18">
        <f>AA129+AA112+AA98+AA94+AA71+AA28+AA10</f>
        <v>0</v>
      </c>
      <c r="AB133" s="18">
        <f>AB129+AB112+AB98+AB94+AB71+AB28+AB10</f>
        <v>0</v>
      </c>
      <c r="AC133" s="18">
        <f>AC129+AC112+AC98+AC94+AC71+AC28+AC10</f>
        <v>0</v>
      </c>
      <c r="AD133" s="18"/>
      <c r="AE133" s="18">
        <f>AE129+AE112+AE98+AE94+AE71+AE28+AE10</f>
        <v>0</v>
      </c>
      <c r="AF133" s="18">
        <f>AF129+AF112+AF98+AF94+AF71+AF28+AF10</f>
        <v>0</v>
      </c>
      <c r="AG133" s="18">
        <f>AG129+AG112+AG98+AG94+AG71+AG28+AG10</f>
        <v>0</v>
      </c>
      <c r="AH133" s="18">
        <f>AH129+AH112+AH98+AH94+AH71+AH28+AH10</f>
        <v>0</v>
      </c>
      <c r="AI133" s="18"/>
      <c r="AJ133" s="18"/>
      <c r="AK133" s="18"/>
      <c r="AL133" s="18"/>
      <c r="AM133" s="18"/>
      <c r="AN133" s="18"/>
      <c r="AO133" s="18"/>
      <c r="AP133" s="18"/>
      <c r="AQ133" s="18"/>
      <c r="AR133" s="18"/>
      <c r="AS133" s="18">
        <f t="shared" ref="AS133:BG133" si="83">AS129+AS112+AS98+AS94+AS71+AS28+AS10</f>
        <v>2161220</v>
      </c>
      <c r="AT133" s="18">
        <f t="shared" si="83"/>
        <v>0</v>
      </c>
      <c r="AU133" s="18">
        <f t="shared" si="83"/>
        <v>0</v>
      </c>
      <c r="AV133" s="18">
        <f t="shared" si="83"/>
        <v>0</v>
      </c>
      <c r="AW133" s="18">
        <f t="shared" si="83"/>
        <v>0</v>
      </c>
      <c r="AX133" s="18">
        <f t="shared" si="83"/>
        <v>0</v>
      </c>
      <c r="AY133" s="18">
        <f t="shared" si="83"/>
        <v>0</v>
      </c>
      <c r="AZ133" s="18">
        <f t="shared" si="83"/>
        <v>0</v>
      </c>
      <c r="BA133" s="18">
        <f t="shared" si="83"/>
        <v>0</v>
      </c>
      <c r="BB133" s="18">
        <f t="shared" si="83"/>
        <v>0</v>
      </c>
      <c r="BC133" s="18">
        <f t="shared" si="83"/>
        <v>0</v>
      </c>
      <c r="BD133" s="18">
        <f t="shared" si="83"/>
        <v>0</v>
      </c>
      <c r="BE133" s="18">
        <f t="shared" si="83"/>
        <v>0</v>
      </c>
      <c r="BF133" s="18">
        <f t="shared" si="83"/>
        <v>0</v>
      </c>
      <c r="BG133" s="18">
        <f t="shared" si="83"/>
        <v>0</v>
      </c>
    </row>
    <row r="134" spans="1:62" x14ac:dyDescent="0.25">
      <c r="D134" s="3"/>
      <c r="E134" s="3"/>
      <c r="F134" s="22"/>
      <c r="L134" s="22"/>
      <c r="M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2"/>
      <c r="AL134" s="22"/>
      <c r="AM134" s="22"/>
      <c r="AN134" s="22"/>
      <c r="AO134" s="22"/>
      <c r="AP134" s="22"/>
      <c r="AQ134" s="22"/>
      <c r="AR134" s="22"/>
      <c r="AS134" s="22"/>
      <c r="AT134" s="22"/>
      <c r="AU134" s="22"/>
      <c r="AV134" s="22"/>
      <c r="AW134" s="22"/>
      <c r="AX134" s="22"/>
      <c r="AY134" s="22"/>
      <c r="AZ134" s="22"/>
      <c r="BB134" s="22"/>
      <c r="BC134" s="22"/>
      <c r="BD134" s="22"/>
      <c r="BE134" s="22"/>
      <c r="BF134" s="22"/>
      <c r="BG134" s="3"/>
    </row>
    <row r="135" spans="1:62" x14ac:dyDescent="0.25">
      <c r="AZ135" s="22"/>
      <c r="BB135" s="22"/>
      <c r="BC135" s="22"/>
      <c r="BD135" s="22"/>
      <c r="BE135" s="22"/>
      <c r="BF135" s="22"/>
    </row>
    <row r="136" spans="1:62" x14ac:dyDescent="0.25">
      <c r="AZ136" s="22"/>
      <c r="BB136" s="22"/>
      <c r="BC136" s="22"/>
      <c r="BD136" s="22"/>
      <c r="BE136" s="22"/>
      <c r="BF136" s="22"/>
    </row>
    <row r="137" spans="1:62" x14ac:dyDescent="0.25">
      <c r="AZ137" s="22"/>
      <c r="BB137" s="22"/>
      <c r="BC137" s="22"/>
      <c r="BD137" s="22"/>
      <c r="BE137" s="22"/>
      <c r="BF137" s="22"/>
    </row>
    <row r="138" spans="1:62" x14ac:dyDescent="0.25">
      <c r="AZ138" s="22"/>
      <c r="BB138" s="22"/>
      <c r="BC138" s="22"/>
      <c r="BD138" s="22"/>
      <c r="BE138" s="22"/>
      <c r="BF138" s="22"/>
    </row>
    <row r="139" spans="1:62" x14ac:dyDescent="0.25">
      <c r="AZ139" s="22"/>
      <c r="BB139" s="22"/>
      <c r="BC139" s="22"/>
      <c r="BD139" s="22"/>
      <c r="BE139" s="22"/>
      <c r="BF139" s="22"/>
    </row>
    <row r="140" spans="1:62" x14ac:dyDescent="0.25">
      <c r="AZ140" s="22"/>
      <c r="BB140" s="22"/>
      <c r="BC140" s="22"/>
      <c r="BD140" s="22"/>
      <c r="BE140" s="22"/>
      <c r="BF140" s="22"/>
    </row>
    <row r="141" spans="1:62" x14ac:dyDescent="0.25">
      <c r="AZ141" s="22"/>
      <c r="BB141" s="22"/>
      <c r="BC141" s="22"/>
      <c r="BD141" s="22"/>
      <c r="BE141" s="22"/>
      <c r="BF141" s="22"/>
    </row>
    <row r="142" spans="1:62" x14ac:dyDescent="0.25">
      <c r="AZ142" s="22"/>
      <c r="BB142" s="22"/>
      <c r="BC142" s="22"/>
      <c r="BD142" s="22"/>
      <c r="BE142" s="22"/>
      <c r="BF142" s="22"/>
    </row>
    <row r="143" spans="1:62" x14ac:dyDescent="0.25">
      <c r="AZ143" s="22"/>
      <c r="BB143" s="22"/>
      <c r="BC143" s="22"/>
      <c r="BD143" s="22"/>
      <c r="BE143" s="22"/>
      <c r="BF143" s="22"/>
    </row>
    <row r="144" spans="1:62" x14ac:dyDescent="0.25">
      <c r="AZ144" s="22"/>
      <c r="BB144" s="22"/>
      <c r="BC144" s="22"/>
      <c r="BD144" s="22"/>
      <c r="BE144" s="22"/>
      <c r="BF144" s="22"/>
    </row>
    <row r="145" spans="52:58" x14ac:dyDescent="0.25">
      <c r="AZ145" s="22"/>
      <c r="BB145" s="22"/>
      <c r="BC145" s="22"/>
      <c r="BD145" s="22"/>
      <c r="BE145" s="22"/>
      <c r="BF145" s="22"/>
    </row>
    <row r="146" spans="52:58" x14ac:dyDescent="0.25">
      <c r="AZ146" s="22"/>
      <c r="BB146" s="22"/>
      <c r="BC146" s="22"/>
      <c r="BD146" s="22"/>
      <c r="BE146" s="22"/>
      <c r="BF146" s="22"/>
    </row>
    <row r="147" spans="52:58" x14ac:dyDescent="0.25">
      <c r="AZ147" s="22"/>
      <c r="BB147" s="22"/>
      <c r="BC147" s="22"/>
      <c r="BD147" s="22"/>
      <c r="BE147" s="22"/>
      <c r="BF147" s="22"/>
    </row>
    <row r="148" spans="52:58" x14ac:dyDescent="0.25">
      <c r="AZ148" s="22"/>
      <c r="BB148" s="22"/>
      <c r="BC148" s="22"/>
      <c r="BD148" s="22"/>
      <c r="BE148" s="22"/>
      <c r="BF148" s="22"/>
    </row>
    <row r="149" spans="52:58" x14ac:dyDescent="0.25">
      <c r="AZ149" s="22"/>
      <c r="BB149" s="22"/>
      <c r="BC149" s="22"/>
      <c r="BD149" s="22"/>
      <c r="BE149" s="22"/>
      <c r="BF149" s="22"/>
    </row>
    <row r="150" spans="52:58" x14ac:dyDescent="0.25">
      <c r="AZ150" s="22"/>
      <c r="BB150" s="22"/>
      <c r="BC150" s="22"/>
      <c r="BD150" s="22"/>
      <c r="BE150" s="22"/>
      <c r="BF150" s="22"/>
    </row>
    <row r="151" spans="52:58" x14ac:dyDescent="0.25">
      <c r="AZ151" s="22"/>
      <c r="BB151" s="22"/>
      <c r="BC151" s="22"/>
      <c r="BD151" s="22"/>
      <c r="BE151" s="22"/>
      <c r="BF151" s="22"/>
    </row>
    <row r="152" spans="52:58" x14ac:dyDescent="0.25">
      <c r="AZ152" s="22"/>
      <c r="BB152" s="22"/>
      <c r="BC152" s="22"/>
      <c r="BD152" s="22"/>
      <c r="BE152" s="22"/>
      <c r="BF152" s="22"/>
    </row>
    <row r="153" spans="52:58" x14ac:dyDescent="0.25">
      <c r="AZ153" s="22"/>
      <c r="BB153" s="22"/>
      <c r="BC153" s="22"/>
      <c r="BD153" s="22"/>
      <c r="BE153" s="22"/>
      <c r="BF153" s="22"/>
    </row>
    <row r="154" spans="52:58" x14ac:dyDescent="0.25">
      <c r="AZ154" s="22"/>
      <c r="BB154" s="22"/>
      <c r="BC154" s="22"/>
      <c r="BD154" s="22"/>
      <c r="BE154" s="22"/>
      <c r="BF154" s="22"/>
    </row>
    <row r="155" spans="52:58" x14ac:dyDescent="0.25">
      <c r="AZ155" s="22"/>
      <c r="BB155" s="22"/>
      <c r="BC155" s="22"/>
      <c r="BD155" s="22"/>
      <c r="BE155" s="22"/>
      <c r="BF155" s="22"/>
    </row>
    <row r="156" spans="52:58" x14ac:dyDescent="0.25">
      <c r="AZ156" s="22"/>
      <c r="BB156" s="22"/>
      <c r="BC156" s="22"/>
      <c r="BD156" s="22"/>
      <c r="BE156" s="22"/>
      <c r="BF156" s="22"/>
    </row>
    <row r="157" spans="52:58" x14ac:dyDescent="0.25">
      <c r="AZ157" s="22"/>
      <c r="BB157" s="22"/>
      <c r="BC157" s="22"/>
      <c r="BD157" s="22"/>
      <c r="BE157" s="22"/>
      <c r="BF157" s="22"/>
    </row>
    <row r="158" spans="52:58" x14ac:dyDescent="0.25">
      <c r="AZ158" s="22"/>
      <c r="BB158" s="22"/>
      <c r="BC158" s="22"/>
      <c r="BD158" s="22"/>
      <c r="BE158" s="22"/>
      <c r="BF158" s="22"/>
    </row>
    <row r="159" spans="52:58" x14ac:dyDescent="0.25">
      <c r="AZ159" s="22"/>
      <c r="BB159" s="22"/>
      <c r="BC159" s="22"/>
      <c r="BD159" s="22"/>
      <c r="BE159" s="22"/>
      <c r="BF159" s="22"/>
    </row>
    <row r="160" spans="52:58" x14ac:dyDescent="0.25">
      <c r="AZ160" s="22"/>
      <c r="BB160" s="22"/>
      <c r="BC160" s="22"/>
      <c r="BD160" s="22"/>
      <c r="BE160" s="22"/>
      <c r="BF160" s="22"/>
    </row>
    <row r="161" spans="52:58" x14ac:dyDescent="0.25">
      <c r="AZ161" s="22"/>
      <c r="BB161" s="22"/>
      <c r="BC161" s="22"/>
      <c r="BD161" s="22"/>
      <c r="BE161" s="22"/>
      <c r="BF161" s="22"/>
    </row>
    <row r="162" spans="52:58" x14ac:dyDescent="0.25">
      <c r="AZ162" s="22"/>
      <c r="BB162" s="22"/>
      <c r="BC162" s="22"/>
      <c r="BD162" s="22"/>
      <c r="BE162" s="22"/>
      <c r="BF162" s="22"/>
    </row>
    <row r="163" spans="52:58" x14ac:dyDescent="0.25">
      <c r="AZ163" s="22"/>
      <c r="BB163" s="22"/>
      <c r="BC163" s="22"/>
      <c r="BD163" s="22"/>
      <c r="BE163" s="22"/>
      <c r="BF163" s="22"/>
    </row>
    <row r="164" spans="52:58" x14ac:dyDescent="0.25">
      <c r="AZ164" s="22"/>
      <c r="BB164" s="22"/>
      <c r="BC164" s="22"/>
      <c r="BD164" s="22"/>
      <c r="BE164" s="22"/>
      <c r="BF164" s="22"/>
    </row>
    <row r="165" spans="52:58" x14ac:dyDescent="0.25">
      <c r="AZ165" s="22"/>
      <c r="BB165" s="22"/>
      <c r="BC165" s="22"/>
      <c r="BD165" s="22"/>
      <c r="BE165" s="22"/>
      <c r="BF165" s="22"/>
    </row>
    <row r="166" spans="52:58" x14ac:dyDescent="0.25">
      <c r="AZ166" s="22"/>
    </row>
    <row r="167" spans="52:58" x14ac:dyDescent="0.25">
      <c r="AZ167" s="22"/>
    </row>
    <row r="168" spans="52:58" x14ac:dyDescent="0.25">
      <c r="AZ168" s="22"/>
    </row>
    <row r="169" spans="52:58" x14ac:dyDescent="0.25">
      <c r="AZ169" s="22"/>
    </row>
    <row r="170" spans="52:58" x14ac:dyDescent="0.25">
      <c r="AZ170" s="22"/>
    </row>
    <row r="171" spans="52:58" x14ac:dyDescent="0.25">
      <c r="AZ171" s="22"/>
    </row>
    <row r="172" spans="52:58" x14ac:dyDescent="0.25">
      <c r="AZ172" s="22"/>
    </row>
    <row r="173" spans="52:58" x14ac:dyDescent="0.25">
      <c r="AZ173" s="22"/>
    </row>
    <row r="174" spans="52:58" x14ac:dyDescent="0.25">
      <c r="AZ174" s="22"/>
    </row>
    <row r="175" spans="52:58" x14ac:dyDescent="0.25">
      <c r="AZ175" s="22"/>
    </row>
    <row r="176" spans="52:58" x14ac:dyDescent="0.25">
      <c r="AZ176" s="22"/>
    </row>
    <row r="177" spans="1:51" s="22" customFormat="1" x14ac:dyDescent="0.25">
      <c r="A177"/>
      <c r="B177"/>
      <c r="C177"/>
      <c r="D177"/>
      <c r="E177"/>
      <c r="F177"/>
      <c r="G177" s="2"/>
      <c r="H177"/>
      <c r="I177"/>
      <c r="J177"/>
      <c r="K177"/>
      <c r="L177"/>
      <c r="M177"/>
      <c r="N177"/>
      <c r="O177" s="24"/>
      <c r="P177" s="24"/>
      <c r="Q177" s="24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  <c r="AO177"/>
      <c r="AP177"/>
      <c r="AQ177"/>
      <c r="AR177"/>
      <c r="AS177"/>
      <c r="AT177"/>
      <c r="AU177"/>
      <c r="AV177"/>
      <c r="AW177"/>
      <c r="AX177"/>
      <c r="AY177"/>
    </row>
    <row r="178" spans="1:51" s="22" customFormat="1" x14ac:dyDescent="0.25">
      <c r="A178"/>
      <c r="B178"/>
      <c r="C178"/>
      <c r="D178"/>
      <c r="E178"/>
      <c r="F178"/>
      <c r="G178" s="2"/>
      <c r="H178"/>
      <c r="I178"/>
      <c r="J178"/>
      <c r="K178"/>
      <c r="L178"/>
      <c r="M178"/>
      <c r="N178"/>
      <c r="O178" s="24"/>
      <c r="P178" s="24"/>
      <c r="Q178" s="24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/>
      <c r="AW178"/>
      <c r="AX178"/>
      <c r="AY178"/>
    </row>
    <row r="179" spans="1:51" s="22" customFormat="1" x14ac:dyDescent="0.25">
      <c r="A179"/>
      <c r="B179"/>
      <c r="C179"/>
      <c r="D179"/>
      <c r="E179"/>
      <c r="F179"/>
      <c r="G179" s="2"/>
      <c r="H179"/>
      <c r="I179"/>
      <c r="J179"/>
      <c r="K179"/>
      <c r="L179"/>
      <c r="M179"/>
      <c r="N179"/>
      <c r="O179" s="24"/>
      <c r="P179" s="24"/>
      <c r="Q179" s="24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Y179"/>
    </row>
    <row r="180" spans="1:51" s="22" customFormat="1" x14ac:dyDescent="0.25">
      <c r="A180"/>
      <c r="B180"/>
      <c r="C180"/>
      <c r="D180"/>
      <c r="E180"/>
      <c r="F180"/>
      <c r="G180" s="2"/>
      <c r="H180"/>
      <c r="I180"/>
      <c r="J180"/>
      <c r="K180"/>
      <c r="L180"/>
      <c r="M180"/>
      <c r="N180"/>
      <c r="O180" s="24"/>
      <c r="P180" s="24"/>
      <c r="Q180" s="24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Y180"/>
    </row>
    <row r="181" spans="1:51" s="22" customFormat="1" x14ac:dyDescent="0.25">
      <c r="G181" s="2"/>
      <c r="O181" s="24"/>
      <c r="P181" s="24"/>
      <c r="Q181" s="24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  <c r="AR181"/>
      <c r="AS181"/>
      <c r="AT181"/>
      <c r="AU181"/>
      <c r="AV181"/>
      <c r="AW181"/>
      <c r="AX181"/>
      <c r="AY181"/>
    </row>
    <row r="182" spans="1:51" s="22" customFormat="1" x14ac:dyDescent="0.25">
      <c r="G182" s="2"/>
      <c r="O182" s="24"/>
      <c r="P182" s="24"/>
      <c r="Q182" s="24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  <c r="AO182"/>
      <c r="AP182"/>
      <c r="AQ182"/>
      <c r="AR182"/>
      <c r="AS182"/>
      <c r="AT182"/>
      <c r="AU182"/>
      <c r="AV182"/>
      <c r="AW182"/>
      <c r="AX182"/>
      <c r="AY182"/>
    </row>
    <row r="183" spans="1:51" s="22" customFormat="1" x14ac:dyDescent="0.25">
      <c r="G183" s="2"/>
      <c r="O183" s="24"/>
      <c r="P183" s="24"/>
      <c r="Q183" s="24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  <c r="AU183"/>
      <c r="AV183"/>
      <c r="AW183"/>
      <c r="AX183"/>
      <c r="AY183"/>
    </row>
    <row r="184" spans="1:51" s="22" customFormat="1" x14ac:dyDescent="0.25">
      <c r="G184" s="2"/>
      <c r="O184" s="24"/>
      <c r="P184" s="24"/>
      <c r="Q184" s="2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  <c r="AU184"/>
      <c r="AV184"/>
      <c r="AW184"/>
      <c r="AX184"/>
      <c r="AY184"/>
    </row>
    <row r="185" spans="1:51" s="22" customFormat="1" x14ac:dyDescent="0.25">
      <c r="G185" s="2"/>
      <c r="O185" s="24"/>
      <c r="P185" s="24"/>
      <c r="Q185" s="24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</row>
    <row r="186" spans="1:51" s="22" customFormat="1" x14ac:dyDescent="0.25">
      <c r="G186" s="2"/>
      <c r="O186" s="24"/>
      <c r="P186" s="24"/>
      <c r="Q186" s="24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/>
      <c r="AW186"/>
      <c r="AX186"/>
      <c r="AY186"/>
    </row>
    <row r="187" spans="1:51" s="22" customFormat="1" x14ac:dyDescent="0.25">
      <c r="G187" s="2"/>
      <c r="O187" s="24"/>
      <c r="P187" s="24"/>
      <c r="Q187" s="24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  <c r="AV187"/>
      <c r="AW187"/>
      <c r="AX187"/>
      <c r="AY187"/>
    </row>
    <row r="188" spans="1:51" s="22" customFormat="1" x14ac:dyDescent="0.25">
      <c r="G188" s="2"/>
      <c r="O188" s="24"/>
      <c r="P188" s="24"/>
      <c r="Q188" s="24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  <c r="AR188"/>
      <c r="AS188"/>
      <c r="AT188"/>
      <c r="AU188"/>
      <c r="AV188"/>
      <c r="AW188"/>
      <c r="AX188"/>
      <c r="AY188"/>
    </row>
    <row r="189" spans="1:51" s="22" customFormat="1" x14ac:dyDescent="0.25">
      <c r="G189" s="2"/>
      <c r="O189" s="24"/>
      <c r="P189" s="24"/>
      <c r="Q189" s="24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  <c r="AR189"/>
      <c r="AS189"/>
      <c r="AT189"/>
      <c r="AU189"/>
      <c r="AV189"/>
      <c r="AW189"/>
      <c r="AX189"/>
      <c r="AY189"/>
    </row>
    <row r="190" spans="1:51" s="22" customFormat="1" x14ac:dyDescent="0.25">
      <c r="G190" s="2"/>
      <c r="O190" s="24"/>
      <c r="P190" s="24"/>
      <c r="Q190" s="24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  <c r="AU190"/>
      <c r="AV190"/>
      <c r="AW190"/>
      <c r="AX190"/>
      <c r="AY190"/>
    </row>
    <row r="191" spans="1:51" s="22" customFormat="1" x14ac:dyDescent="0.25">
      <c r="G191" s="2"/>
      <c r="O191" s="24"/>
      <c r="P191" s="24"/>
      <c r="Q191" s="24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</row>
    <row r="192" spans="1:51" s="22" customFormat="1" x14ac:dyDescent="0.25">
      <c r="G192" s="2"/>
      <c r="O192" s="24"/>
      <c r="P192" s="24"/>
      <c r="Q192" s="24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  <c r="AR192"/>
      <c r="AS192"/>
      <c r="AT192"/>
      <c r="AU192"/>
      <c r="AV192"/>
      <c r="AW192"/>
      <c r="AX192"/>
      <c r="AY192"/>
    </row>
    <row r="193" spans="7:51" s="22" customFormat="1" x14ac:dyDescent="0.25">
      <c r="G193" s="2"/>
      <c r="O193" s="24"/>
      <c r="P193" s="24"/>
      <c r="Q193" s="24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  <c r="AU193"/>
      <c r="AV193"/>
      <c r="AW193"/>
      <c r="AX193"/>
      <c r="AY193"/>
    </row>
    <row r="194" spans="7:51" s="22" customFormat="1" x14ac:dyDescent="0.25">
      <c r="G194" s="2"/>
      <c r="O194" s="24"/>
      <c r="P194" s="24"/>
      <c r="Q194" s="2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  <c r="AR194"/>
      <c r="AS194"/>
      <c r="AT194"/>
      <c r="AU194"/>
      <c r="AV194"/>
      <c r="AW194"/>
      <c r="AX194"/>
      <c r="AY194"/>
    </row>
    <row r="195" spans="7:51" s="22" customFormat="1" x14ac:dyDescent="0.25">
      <c r="G195" s="2"/>
      <c r="O195" s="24"/>
      <c r="P195" s="24"/>
      <c r="Q195" s="24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  <c r="AR195"/>
      <c r="AS195"/>
      <c r="AT195"/>
      <c r="AU195"/>
      <c r="AV195"/>
      <c r="AW195"/>
      <c r="AX195"/>
      <c r="AY195"/>
    </row>
    <row r="196" spans="7:51" s="22" customFormat="1" x14ac:dyDescent="0.25">
      <c r="G196" s="2"/>
      <c r="O196" s="24"/>
      <c r="P196" s="24"/>
      <c r="Q196" s="24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  <c r="AR196"/>
      <c r="AS196"/>
      <c r="AT196"/>
      <c r="AU196"/>
      <c r="AV196"/>
      <c r="AW196"/>
      <c r="AX196"/>
      <c r="AY196"/>
    </row>
    <row r="197" spans="7:51" s="22" customFormat="1" x14ac:dyDescent="0.25">
      <c r="G197" s="2"/>
      <c r="O197" s="24"/>
      <c r="P197" s="24"/>
      <c r="Q197" s="24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  <c r="AR197"/>
      <c r="AS197"/>
      <c r="AT197"/>
      <c r="AU197"/>
      <c r="AV197"/>
      <c r="AW197"/>
      <c r="AX197"/>
      <c r="AY197"/>
    </row>
    <row r="198" spans="7:51" s="22" customFormat="1" x14ac:dyDescent="0.25">
      <c r="G198" s="2"/>
      <c r="O198" s="24"/>
      <c r="P198" s="24"/>
      <c r="Q198" s="24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  <c r="AR198"/>
      <c r="AS198"/>
      <c r="AT198"/>
      <c r="AU198"/>
      <c r="AV198"/>
      <c r="AW198"/>
      <c r="AX198"/>
      <c r="AY198"/>
    </row>
    <row r="199" spans="7:51" s="22" customFormat="1" x14ac:dyDescent="0.25">
      <c r="G199" s="2"/>
      <c r="O199" s="24"/>
      <c r="P199" s="24"/>
      <c r="Q199" s="24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  <c r="AR199"/>
      <c r="AS199"/>
      <c r="AT199"/>
      <c r="AU199"/>
      <c r="AV199"/>
      <c r="AW199"/>
      <c r="AX199"/>
      <c r="AY199"/>
    </row>
    <row r="200" spans="7:51" s="22" customFormat="1" x14ac:dyDescent="0.25">
      <c r="G200" s="2"/>
      <c r="O200" s="24"/>
      <c r="P200" s="24"/>
      <c r="Q200" s="24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  <c r="AR200"/>
      <c r="AS200"/>
      <c r="AT200"/>
      <c r="AU200"/>
      <c r="AV200"/>
      <c r="AW200"/>
      <c r="AX200"/>
      <c r="AY200"/>
    </row>
    <row r="201" spans="7:51" s="22" customFormat="1" x14ac:dyDescent="0.25">
      <c r="G201" s="2"/>
      <c r="O201" s="24"/>
      <c r="P201" s="24"/>
      <c r="Q201" s="24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  <c r="AR201"/>
      <c r="AS201"/>
      <c r="AT201"/>
      <c r="AU201"/>
      <c r="AV201"/>
      <c r="AW201"/>
      <c r="AX201"/>
      <c r="AY201"/>
    </row>
    <row r="202" spans="7:51" s="22" customFormat="1" x14ac:dyDescent="0.25">
      <c r="G202" s="2"/>
      <c r="O202" s="24"/>
      <c r="P202" s="24"/>
      <c r="Q202" s="24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</row>
    <row r="203" spans="7:51" s="22" customFormat="1" x14ac:dyDescent="0.25">
      <c r="G203" s="2"/>
      <c r="O203" s="24"/>
      <c r="P203" s="24"/>
      <c r="Q203" s="24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  <c r="AR203"/>
      <c r="AS203"/>
      <c r="AT203"/>
      <c r="AU203"/>
      <c r="AV203"/>
      <c r="AW203"/>
      <c r="AX203"/>
      <c r="AY203"/>
    </row>
    <row r="204" spans="7:51" s="22" customFormat="1" x14ac:dyDescent="0.25">
      <c r="G204" s="2"/>
      <c r="O204" s="24"/>
      <c r="P204" s="24"/>
      <c r="Q204" s="2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  <c r="AR204"/>
      <c r="AS204"/>
      <c r="AT204"/>
      <c r="AU204"/>
      <c r="AV204"/>
      <c r="AW204"/>
      <c r="AX204"/>
      <c r="AY204"/>
    </row>
    <row r="205" spans="7:51" s="22" customFormat="1" x14ac:dyDescent="0.25">
      <c r="G205" s="2"/>
      <c r="O205" s="24"/>
      <c r="P205" s="24"/>
      <c r="Q205" s="24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  <c r="AR205"/>
      <c r="AS205"/>
      <c r="AT205"/>
      <c r="AU205"/>
      <c r="AV205"/>
      <c r="AW205"/>
      <c r="AX205"/>
      <c r="AY205"/>
    </row>
    <row r="206" spans="7:51" s="22" customFormat="1" x14ac:dyDescent="0.25">
      <c r="G206" s="2"/>
      <c r="O206" s="24"/>
      <c r="P206" s="24"/>
      <c r="Q206" s="24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  <c r="AR206"/>
      <c r="AS206"/>
      <c r="AT206"/>
      <c r="AU206"/>
      <c r="AV206"/>
      <c r="AW206"/>
      <c r="AX206"/>
      <c r="AY206"/>
    </row>
    <row r="207" spans="7:51" s="22" customFormat="1" x14ac:dyDescent="0.25">
      <c r="G207" s="2"/>
      <c r="O207" s="24"/>
      <c r="P207" s="24"/>
      <c r="Q207" s="24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  <c r="AR207"/>
      <c r="AS207"/>
      <c r="AT207"/>
      <c r="AU207"/>
      <c r="AV207"/>
      <c r="AW207"/>
      <c r="AX207"/>
      <c r="AY207"/>
    </row>
    <row r="208" spans="7:51" s="22" customFormat="1" x14ac:dyDescent="0.25">
      <c r="G208" s="2"/>
      <c r="O208" s="24"/>
      <c r="P208" s="24"/>
      <c r="Q208" s="24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  <c r="AR208"/>
      <c r="AS208"/>
      <c r="AT208"/>
      <c r="AU208"/>
      <c r="AV208"/>
      <c r="AW208"/>
      <c r="AX208"/>
      <c r="AY208"/>
    </row>
    <row r="209" spans="7:51" s="22" customFormat="1" x14ac:dyDescent="0.25">
      <c r="G209" s="2"/>
      <c r="O209" s="24"/>
      <c r="P209" s="24"/>
      <c r="Q209" s="24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  <c r="AR209"/>
      <c r="AS209"/>
      <c r="AT209"/>
      <c r="AU209"/>
      <c r="AV209"/>
      <c r="AW209"/>
      <c r="AX209"/>
      <c r="AY209"/>
    </row>
    <row r="210" spans="7:51" s="22" customFormat="1" x14ac:dyDescent="0.25">
      <c r="G210" s="2"/>
      <c r="O210" s="24"/>
      <c r="P210" s="24"/>
      <c r="Q210" s="24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  <c r="AR210"/>
      <c r="AS210"/>
      <c r="AT210"/>
      <c r="AU210"/>
      <c r="AV210"/>
      <c r="AW210"/>
      <c r="AX210"/>
      <c r="AY210"/>
    </row>
    <row r="211" spans="7:51" s="22" customFormat="1" x14ac:dyDescent="0.25">
      <c r="G211" s="2"/>
      <c r="O211" s="24"/>
      <c r="P211" s="24"/>
      <c r="Q211" s="24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  <c r="AR211"/>
      <c r="AS211"/>
      <c r="AT211"/>
      <c r="AU211"/>
      <c r="AV211"/>
      <c r="AW211"/>
      <c r="AX211"/>
      <c r="AY211"/>
    </row>
    <row r="212" spans="7:51" s="22" customFormat="1" x14ac:dyDescent="0.25">
      <c r="G212" s="2"/>
      <c r="O212" s="24"/>
      <c r="P212" s="24"/>
      <c r="Q212" s="24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  <c r="AR212"/>
      <c r="AS212"/>
      <c r="AT212"/>
      <c r="AU212"/>
      <c r="AV212"/>
      <c r="AW212"/>
      <c r="AX212"/>
      <c r="AY212"/>
    </row>
    <row r="213" spans="7:51" s="22" customFormat="1" x14ac:dyDescent="0.25">
      <c r="G213" s="2"/>
      <c r="O213" s="24"/>
      <c r="P213" s="24"/>
      <c r="Q213" s="24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  <c r="AR213"/>
      <c r="AS213"/>
      <c r="AT213"/>
      <c r="AU213"/>
      <c r="AV213"/>
      <c r="AW213"/>
      <c r="AX213"/>
      <c r="AY213"/>
    </row>
    <row r="214" spans="7:51" s="22" customFormat="1" x14ac:dyDescent="0.25">
      <c r="G214" s="2"/>
      <c r="O214" s="24"/>
      <c r="P214" s="24"/>
      <c r="Q214" s="2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  <c r="AR214"/>
      <c r="AS214"/>
      <c r="AT214"/>
      <c r="AU214"/>
      <c r="AV214"/>
      <c r="AW214"/>
      <c r="AX214"/>
      <c r="AY214"/>
    </row>
    <row r="215" spans="7:51" s="22" customFormat="1" x14ac:dyDescent="0.25">
      <c r="G215" s="2"/>
      <c r="O215" s="24"/>
      <c r="P215" s="24"/>
      <c r="Q215" s="24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  <c r="AR215"/>
      <c r="AS215"/>
      <c r="AT215"/>
      <c r="AU215"/>
      <c r="AV215"/>
      <c r="AW215"/>
      <c r="AX215"/>
      <c r="AY215"/>
    </row>
    <row r="216" spans="7:51" s="22" customFormat="1" x14ac:dyDescent="0.25">
      <c r="G216" s="2"/>
      <c r="O216" s="24"/>
      <c r="P216" s="24"/>
      <c r="Q216" s="24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  <c r="AR216"/>
      <c r="AS216"/>
      <c r="AT216"/>
      <c r="AU216"/>
      <c r="AV216"/>
      <c r="AW216"/>
      <c r="AX216"/>
      <c r="AY216"/>
    </row>
    <row r="217" spans="7:51" s="22" customFormat="1" x14ac:dyDescent="0.25">
      <c r="G217" s="2"/>
      <c r="O217" s="24"/>
      <c r="P217" s="24"/>
      <c r="Q217" s="24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  <c r="AR217"/>
      <c r="AS217"/>
      <c r="AT217"/>
      <c r="AU217"/>
      <c r="AV217"/>
      <c r="AW217"/>
      <c r="AX217"/>
      <c r="AY217"/>
    </row>
    <row r="218" spans="7:51" s="22" customFormat="1" x14ac:dyDescent="0.25">
      <c r="G218" s="2"/>
      <c r="O218" s="24"/>
      <c r="P218" s="24"/>
      <c r="Q218" s="24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  <c r="AR218"/>
      <c r="AS218"/>
      <c r="AT218"/>
      <c r="AU218"/>
      <c r="AV218"/>
      <c r="AW218"/>
      <c r="AX218"/>
      <c r="AY218"/>
    </row>
    <row r="219" spans="7:51" s="22" customFormat="1" x14ac:dyDescent="0.25">
      <c r="G219" s="2"/>
      <c r="O219" s="24"/>
      <c r="P219" s="24"/>
      <c r="Q219" s="24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/>
      <c r="AJ219"/>
      <c r="AK219"/>
      <c r="AL219"/>
      <c r="AM219"/>
      <c r="AN219"/>
      <c r="AO219"/>
      <c r="AP219"/>
      <c r="AQ219"/>
      <c r="AR219"/>
      <c r="AS219"/>
      <c r="AT219"/>
      <c r="AU219"/>
      <c r="AV219"/>
      <c r="AW219"/>
      <c r="AX219"/>
      <c r="AY219"/>
    </row>
    <row r="220" spans="7:51" s="22" customFormat="1" x14ac:dyDescent="0.25">
      <c r="G220" s="2"/>
      <c r="O220" s="24"/>
      <c r="P220" s="24"/>
      <c r="Q220" s="24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  <c r="AR220"/>
      <c r="AS220"/>
      <c r="AT220"/>
      <c r="AU220"/>
      <c r="AV220"/>
      <c r="AW220"/>
      <c r="AX220"/>
      <c r="AY220"/>
    </row>
    <row r="221" spans="7:51" s="22" customFormat="1" x14ac:dyDescent="0.25">
      <c r="G221" s="2"/>
      <c r="O221" s="24"/>
      <c r="P221" s="24"/>
      <c r="Q221" s="24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/>
      <c r="AJ221"/>
      <c r="AK221"/>
      <c r="AL221"/>
      <c r="AM221"/>
      <c r="AN221"/>
      <c r="AO221"/>
      <c r="AP221"/>
      <c r="AQ221"/>
      <c r="AR221"/>
      <c r="AS221"/>
      <c r="AT221"/>
      <c r="AU221"/>
      <c r="AV221"/>
      <c r="AW221"/>
      <c r="AX221"/>
      <c r="AY221"/>
    </row>
    <row r="222" spans="7:51" s="22" customFormat="1" x14ac:dyDescent="0.25">
      <c r="G222" s="2"/>
      <c r="O222" s="24"/>
      <c r="P222" s="24"/>
      <c r="Q222" s="24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  <c r="AO222"/>
      <c r="AP222"/>
      <c r="AQ222"/>
      <c r="AR222"/>
      <c r="AS222"/>
      <c r="AT222"/>
      <c r="AU222"/>
      <c r="AV222"/>
      <c r="AW222"/>
      <c r="AX222"/>
      <c r="AY222"/>
    </row>
    <row r="223" spans="7:51" s="22" customFormat="1" x14ac:dyDescent="0.25">
      <c r="G223" s="2"/>
      <c r="O223" s="24"/>
      <c r="P223" s="24"/>
      <c r="Q223" s="24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  <c r="AM223"/>
      <c r="AN223"/>
      <c r="AO223"/>
      <c r="AP223"/>
      <c r="AQ223"/>
      <c r="AR223"/>
      <c r="AS223"/>
      <c r="AT223"/>
      <c r="AU223"/>
      <c r="AV223"/>
      <c r="AW223"/>
      <c r="AX223"/>
      <c r="AY223"/>
    </row>
    <row r="224" spans="7:51" s="22" customFormat="1" x14ac:dyDescent="0.25">
      <c r="G224" s="2"/>
      <c r="O224" s="24"/>
      <c r="P224" s="24"/>
      <c r="Q224" s="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  <c r="AH224"/>
      <c r="AI224"/>
      <c r="AJ224"/>
      <c r="AK224"/>
      <c r="AL224"/>
      <c r="AM224"/>
      <c r="AN224"/>
      <c r="AO224"/>
      <c r="AP224"/>
      <c r="AQ224"/>
      <c r="AR224"/>
      <c r="AS224"/>
      <c r="AT224"/>
      <c r="AU224"/>
      <c r="AV224"/>
      <c r="AW224"/>
      <c r="AX224"/>
      <c r="AY224"/>
    </row>
    <row r="225" spans="7:51" s="22" customFormat="1" x14ac:dyDescent="0.25">
      <c r="G225" s="2"/>
      <c r="O225" s="24"/>
      <c r="P225" s="24"/>
      <c r="Q225" s="24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/>
      <c r="AG225"/>
      <c r="AH225"/>
      <c r="AI225"/>
      <c r="AJ225"/>
      <c r="AK225"/>
      <c r="AL225"/>
      <c r="AM225"/>
      <c r="AN225"/>
      <c r="AO225"/>
      <c r="AP225"/>
      <c r="AQ225"/>
      <c r="AR225"/>
      <c r="AS225"/>
      <c r="AT225"/>
      <c r="AU225"/>
      <c r="AV225"/>
      <c r="AW225"/>
      <c r="AX225"/>
      <c r="AY225"/>
    </row>
    <row r="226" spans="7:51" s="22" customFormat="1" x14ac:dyDescent="0.25">
      <c r="G226" s="2"/>
      <c r="O226" s="24"/>
      <c r="P226" s="24"/>
      <c r="Q226" s="24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/>
      <c r="AG226"/>
      <c r="AH226"/>
      <c r="AI226"/>
      <c r="AJ226"/>
      <c r="AK226"/>
      <c r="AL226"/>
      <c r="AM226"/>
      <c r="AN226"/>
      <c r="AO226"/>
      <c r="AP226"/>
      <c r="AQ226"/>
      <c r="AR226"/>
      <c r="AS226"/>
      <c r="AT226"/>
      <c r="AU226"/>
      <c r="AV226"/>
      <c r="AW226"/>
      <c r="AX226"/>
      <c r="AY226"/>
    </row>
    <row r="227" spans="7:51" s="22" customFormat="1" x14ac:dyDescent="0.25">
      <c r="G227" s="2"/>
      <c r="O227" s="24"/>
      <c r="P227" s="24"/>
      <c r="Q227" s="24"/>
      <c r="R227"/>
      <c r="S227"/>
      <c r="T227"/>
      <c r="U227"/>
      <c r="V227"/>
      <c r="W227"/>
      <c r="X227"/>
      <c r="Y227"/>
      <c r="Z227"/>
      <c r="AA227"/>
      <c r="AB227"/>
      <c r="AC227"/>
      <c r="AD227"/>
      <c r="AE227"/>
      <c r="AF227"/>
      <c r="AG227"/>
      <c r="AH227"/>
      <c r="AI227"/>
      <c r="AJ227"/>
      <c r="AK227"/>
      <c r="AL227"/>
      <c r="AM227"/>
      <c r="AN227"/>
      <c r="AO227"/>
      <c r="AP227"/>
      <c r="AQ227"/>
      <c r="AR227"/>
      <c r="AS227"/>
      <c r="AT227"/>
      <c r="AU227"/>
      <c r="AV227"/>
      <c r="AW227"/>
      <c r="AX227"/>
      <c r="AY227"/>
    </row>
    <row r="228" spans="7:51" s="22" customFormat="1" x14ac:dyDescent="0.25">
      <c r="G228" s="2"/>
      <c r="O228" s="24"/>
      <c r="P228" s="24"/>
      <c r="Q228" s="24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/>
      <c r="AG228"/>
      <c r="AH228"/>
      <c r="AI228"/>
      <c r="AJ228"/>
      <c r="AK228"/>
      <c r="AL228"/>
      <c r="AM228"/>
      <c r="AN228"/>
      <c r="AO228"/>
      <c r="AP228"/>
      <c r="AQ228"/>
      <c r="AR228"/>
      <c r="AS228"/>
      <c r="AT228"/>
      <c r="AU228"/>
      <c r="AV228"/>
      <c r="AW228"/>
      <c r="AX228"/>
      <c r="AY228"/>
    </row>
    <row r="229" spans="7:51" s="22" customFormat="1" x14ac:dyDescent="0.25">
      <c r="G229" s="2"/>
      <c r="O229" s="24"/>
      <c r="P229" s="24"/>
      <c r="Q229" s="24"/>
      <c r="R229"/>
      <c r="S229"/>
      <c r="T229"/>
      <c r="U229"/>
      <c r="V229"/>
      <c r="W229"/>
      <c r="X229"/>
      <c r="Y229"/>
      <c r="Z229"/>
      <c r="AA229"/>
      <c r="AB229"/>
      <c r="AC229"/>
      <c r="AD229"/>
      <c r="AE229"/>
      <c r="AF229"/>
      <c r="AG229"/>
      <c r="AH229"/>
      <c r="AI229"/>
      <c r="AJ229"/>
      <c r="AK229"/>
      <c r="AL229"/>
      <c r="AM229"/>
      <c r="AN229"/>
      <c r="AO229"/>
      <c r="AP229"/>
      <c r="AQ229"/>
      <c r="AR229"/>
      <c r="AS229"/>
      <c r="AT229"/>
      <c r="AU229"/>
      <c r="AV229"/>
      <c r="AW229"/>
      <c r="AX229"/>
      <c r="AY229"/>
    </row>
    <row r="230" spans="7:51" s="22" customFormat="1" x14ac:dyDescent="0.25">
      <c r="G230" s="2"/>
      <c r="O230" s="24"/>
      <c r="P230" s="24"/>
      <c r="Q230" s="24"/>
      <c r="R230"/>
      <c r="S230"/>
      <c r="T230"/>
      <c r="U230"/>
      <c r="V230"/>
      <c r="W230"/>
      <c r="X230"/>
      <c r="Y230"/>
      <c r="Z230"/>
      <c r="AA230"/>
      <c r="AB230"/>
      <c r="AC230"/>
      <c r="AD230"/>
      <c r="AE230"/>
      <c r="AF230"/>
      <c r="AG230"/>
      <c r="AH230"/>
      <c r="AI230"/>
      <c r="AJ230"/>
      <c r="AK230"/>
      <c r="AL230"/>
      <c r="AM230"/>
      <c r="AN230"/>
      <c r="AO230"/>
      <c r="AP230"/>
      <c r="AQ230"/>
      <c r="AR230"/>
      <c r="AS230"/>
      <c r="AT230"/>
      <c r="AU230"/>
      <c r="AV230"/>
      <c r="AW230"/>
      <c r="AX230"/>
      <c r="AY230"/>
    </row>
    <row r="231" spans="7:51" s="22" customFormat="1" x14ac:dyDescent="0.25">
      <c r="G231" s="2"/>
      <c r="O231" s="24"/>
      <c r="P231" s="24"/>
      <c r="Q231" s="24"/>
      <c r="R231"/>
      <c r="S231"/>
      <c r="T231"/>
      <c r="U231"/>
      <c r="V231"/>
      <c r="W231"/>
      <c r="X231"/>
      <c r="Y231"/>
      <c r="Z231"/>
      <c r="AA231"/>
      <c r="AB231"/>
      <c r="AC231"/>
      <c r="AD231"/>
      <c r="AE231"/>
      <c r="AF231"/>
      <c r="AG231"/>
      <c r="AH231"/>
      <c r="AI231"/>
      <c r="AJ231"/>
      <c r="AK231"/>
      <c r="AL231"/>
      <c r="AM231"/>
      <c r="AN231"/>
      <c r="AO231"/>
      <c r="AP231"/>
      <c r="AQ231"/>
      <c r="AR231"/>
      <c r="AS231"/>
      <c r="AT231"/>
      <c r="AU231"/>
      <c r="AV231"/>
      <c r="AW231"/>
      <c r="AX231"/>
      <c r="AY231"/>
    </row>
    <row r="232" spans="7:51" s="22" customFormat="1" x14ac:dyDescent="0.25">
      <c r="G232" s="2"/>
      <c r="O232" s="24"/>
      <c r="P232" s="24"/>
      <c r="Q232" s="24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/>
      <c r="AG232"/>
      <c r="AH232"/>
      <c r="AI232"/>
      <c r="AJ232"/>
      <c r="AK232"/>
      <c r="AL232"/>
      <c r="AM232"/>
      <c r="AN232"/>
      <c r="AO232"/>
      <c r="AP232"/>
      <c r="AQ232"/>
      <c r="AR232"/>
      <c r="AS232"/>
      <c r="AT232"/>
      <c r="AU232"/>
      <c r="AV232"/>
      <c r="AW232"/>
      <c r="AX232"/>
      <c r="AY232"/>
    </row>
    <row r="233" spans="7:51" s="22" customFormat="1" x14ac:dyDescent="0.25">
      <c r="G233" s="2"/>
      <c r="O233" s="24"/>
      <c r="P233" s="24"/>
      <c r="Q233" s="24"/>
      <c r="R233"/>
      <c r="S233"/>
      <c r="T233"/>
      <c r="U233"/>
      <c r="V233"/>
      <c r="W233"/>
      <c r="X233"/>
      <c r="Y233"/>
      <c r="Z233"/>
      <c r="AA233"/>
      <c r="AB233"/>
      <c r="AC233"/>
      <c r="AD233"/>
      <c r="AE233"/>
      <c r="AF233"/>
      <c r="AG233"/>
      <c r="AH233"/>
      <c r="AI233"/>
      <c r="AJ233"/>
      <c r="AK233"/>
      <c r="AL233"/>
      <c r="AM233"/>
      <c r="AN233"/>
      <c r="AO233"/>
      <c r="AP233"/>
      <c r="AQ233"/>
      <c r="AR233"/>
      <c r="AS233"/>
      <c r="AT233"/>
      <c r="AU233"/>
      <c r="AV233"/>
      <c r="AW233"/>
      <c r="AX233"/>
      <c r="AY233"/>
    </row>
    <row r="234" spans="7:51" s="22" customFormat="1" x14ac:dyDescent="0.25">
      <c r="G234" s="2"/>
      <c r="O234" s="24"/>
      <c r="P234" s="24"/>
      <c r="Q234" s="24"/>
      <c r="R234"/>
      <c r="S234"/>
      <c r="T234"/>
      <c r="U234"/>
      <c r="V234"/>
      <c r="W234"/>
      <c r="X234"/>
      <c r="Y234"/>
      <c r="Z234"/>
      <c r="AA234"/>
      <c r="AB234"/>
      <c r="AC234"/>
      <c r="AD234"/>
      <c r="AE234"/>
      <c r="AF234"/>
      <c r="AG234"/>
      <c r="AH234"/>
      <c r="AI234"/>
      <c r="AJ234"/>
      <c r="AK234"/>
      <c r="AL234"/>
      <c r="AM234"/>
      <c r="AN234"/>
      <c r="AO234"/>
      <c r="AP234"/>
      <c r="AQ234"/>
      <c r="AR234"/>
      <c r="AS234"/>
      <c r="AT234"/>
      <c r="AU234"/>
      <c r="AV234"/>
      <c r="AW234"/>
      <c r="AX234"/>
      <c r="AY234"/>
    </row>
    <row r="235" spans="7:51" s="22" customFormat="1" x14ac:dyDescent="0.25">
      <c r="G235" s="2"/>
      <c r="O235" s="24"/>
      <c r="P235" s="24"/>
      <c r="Q235" s="24"/>
      <c r="R235"/>
      <c r="S235"/>
      <c r="T235"/>
      <c r="U235"/>
      <c r="V235"/>
      <c r="W235"/>
      <c r="X235"/>
      <c r="Y235"/>
      <c r="Z235"/>
      <c r="AA235"/>
      <c r="AB235"/>
      <c r="AC235"/>
      <c r="AD235"/>
      <c r="AE235"/>
      <c r="AF235"/>
      <c r="AG235"/>
      <c r="AH235"/>
      <c r="AI235"/>
      <c r="AJ235"/>
      <c r="AK235"/>
      <c r="AL235"/>
      <c r="AM235"/>
      <c r="AN235"/>
      <c r="AO235"/>
      <c r="AP235"/>
      <c r="AQ235"/>
      <c r="AR235"/>
      <c r="AS235"/>
      <c r="AT235"/>
      <c r="AU235"/>
      <c r="AV235"/>
      <c r="AW235"/>
      <c r="AX235"/>
      <c r="AY235"/>
    </row>
    <row r="236" spans="7:51" s="22" customFormat="1" x14ac:dyDescent="0.25">
      <c r="G236" s="2"/>
      <c r="O236" s="24"/>
      <c r="P236" s="24"/>
      <c r="Q236" s="24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/>
      <c r="AG236"/>
      <c r="AH236"/>
      <c r="AI236"/>
      <c r="AJ236"/>
      <c r="AK236"/>
      <c r="AL236"/>
      <c r="AM236"/>
      <c r="AN236"/>
      <c r="AO236"/>
      <c r="AP236"/>
      <c r="AQ236"/>
      <c r="AR236"/>
      <c r="AS236"/>
      <c r="AT236"/>
      <c r="AU236"/>
      <c r="AV236"/>
      <c r="AW236"/>
      <c r="AX236"/>
      <c r="AY236"/>
    </row>
    <row r="237" spans="7:51" s="22" customFormat="1" x14ac:dyDescent="0.25">
      <c r="G237" s="2"/>
      <c r="O237" s="24"/>
      <c r="P237" s="24"/>
      <c r="Q237" s="24"/>
      <c r="R237"/>
      <c r="S237"/>
      <c r="T237"/>
      <c r="U237"/>
      <c r="V237"/>
      <c r="W237"/>
      <c r="X237"/>
      <c r="Y237"/>
      <c r="Z237"/>
      <c r="AA237"/>
      <c r="AB237"/>
      <c r="AC237"/>
      <c r="AD237"/>
      <c r="AE237"/>
      <c r="AF237"/>
      <c r="AG237"/>
      <c r="AH237"/>
      <c r="AI237"/>
      <c r="AJ237"/>
      <c r="AK237"/>
      <c r="AL237"/>
      <c r="AM237"/>
      <c r="AN237"/>
      <c r="AO237"/>
      <c r="AP237"/>
      <c r="AQ237"/>
      <c r="AR237"/>
      <c r="AS237"/>
      <c r="AT237"/>
      <c r="AU237"/>
      <c r="AV237"/>
      <c r="AW237"/>
      <c r="AX237"/>
      <c r="AY237"/>
    </row>
    <row r="238" spans="7:51" s="22" customFormat="1" x14ac:dyDescent="0.25">
      <c r="G238" s="2"/>
      <c r="O238" s="24"/>
      <c r="P238" s="24"/>
      <c r="Q238" s="24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  <c r="AG238"/>
      <c r="AH238"/>
      <c r="AI238"/>
      <c r="AJ238"/>
      <c r="AK238"/>
      <c r="AL238"/>
      <c r="AM238"/>
      <c r="AN238"/>
      <c r="AO238"/>
      <c r="AP238"/>
      <c r="AQ238"/>
      <c r="AR238"/>
      <c r="AS238"/>
      <c r="AT238"/>
      <c r="AU238"/>
      <c r="AV238"/>
      <c r="AW238"/>
      <c r="AX238"/>
      <c r="AY238"/>
    </row>
    <row r="239" spans="7:51" s="22" customFormat="1" x14ac:dyDescent="0.25">
      <c r="G239" s="2"/>
      <c r="O239" s="24"/>
      <c r="P239" s="24"/>
      <c r="Q239" s="24"/>
      <c r="R239"/>
      <c r="S239"/>
      <c r="T239"/>
      <c r="U239"/>
      <c r="V239"/>
      <c r="W239"/>
      <c r="X239"/>
      <c r="Y239"/>
      <c r="Z239"/>
      <c r="AA239"/>
      <c r="AB239"/>
      <c r="AC239"/>
      <c r="AD239"/>
      <c r="AE239"/>
      <c r="AF239"/>
      <c r="AG239"/>
      <c r="AH239"/>
      <c r="AI239"/>
      <c r="AJ239"/>
      <c r="AK239"/>
      <c r="AL239"/>
      <c r="AM239"/>
      <c r="AN239"/>
      <c r="AO239"/>
      <c r="AP239"/>
      <c r="AQ239"/>
      <c r="AR239"/>
      <c r="AS239"/>
      <c r="AT239"/>
      <c r="AU239"/>
      <c r="AV239"/>
      <c r="AW239"/>
      <c r="AX239"/>
      <c r="AY239"/>
    </row>
    <row r="240" spans="7:51" s="22" customFormat="1" x14ac:dyDescent="0.25">
      <c r="G240" s="2"/>
      <c r="O240" s="24"/>
      <c r="P240" s="24"/>
      <c r="Q240" s="24"/>
      <c r="R240"/>
      <c r="S240"/>
      <c r="T240"/>
      <c r="U240"/>
      <c r="V240"/>
      <c r="W240"/>
      <c r="X240"/>
      <c r="Y240"/>
      <c r="Z240"/>
      <c r="AA240"/>
      <c r="AB240"/>
      <c r="AC240"/>
      <c r="AD240"/>
      <c r="AE240"/>
      <c r="AF240"/>
      <c r="AG240"/>
      <c r="AH240"/>
      <c r="AI240"/>
      <c r="AJ240"/>
      <c r="AK240"/>
      <c r="AL240"/>
      <c r="AM240"/>
      <c r="AN240"/>
      <c r="AO240"/>
      <c r="AP240"/>
      <c r="AQ240"/>
      <c r="AR240"/>
      <c r="AS240"/>
      <c r="AT240"/>
      <c r="AU240"/>
      <c r="AV240"/>
      <c r="AW240"/>
      <c r="AX240"/>
      <c r="AY240"/>
    </row>
    <row r="241" spans="7:51" s="22" customFormat="1" x14ac:dyDescent="0.25">
      <c r="G241" s="2"/>
      <c r="O241" s="24"/>
      <c r="P241" s="24"/>
      <c r="Q241" s="24"/>
      <c r="R241"/>
      <c r="S241"/>
      <c r="T241"/>
      <c r="U241"/>
      <c r="V241"/>
      <c r="W241"/>
      <c r="X241"/>
      <c r="Y241"/>
      <c r="Z241"/>
      <c r="AA241"/>
      <c r="AB241"/>
      <c r="AC241"/>
      <c r="AD241"/>
      <c r="AE241"/>
      <c r="AF241"/>
      <c r="AG241"/>
      <c r="AH241"/>
      <c r="AI241"/>
      <c r="AJ241"/>
      <c r="AK241"/>
      <c r="AL241"/>
      <c r="AM241"/>
      <c r="AN241"/>
      <c r="AO241"/>
      <c r="AP241"/>
      <c r="AQ241"/>
      <c r="AR241"/>
      <c r="AS241"/>
      <c r="AT241"/>
      <c r="AU241"/>
      <c r="AV241"/>
      <c r="AW241"/>
      <c r="AX241"/>
      <c r="AY241"/>
    </row>
    <row r="242" spans="7:51" s="22" customFormat="1" x14ac:dyDescent="0.25">
      <c r="G242" s="2"/>
      <c r="O242" s="24"/>
      <c r="P242" s="24"/>
      <c r="Q242" s="24"/>
      <c r="R242"/>
      <c r="S242"/>
      <c r="T242"/>
      <c r="U242"/>
      <c r="V242"/>
      <c r="W242"/>
      <c r="X242"/>
      <c r="Y242"/>
      <c r="Z242"/>
      <c r="AA242"/>
      <c r="AB242"/>
      <c r="AC242"/>
      <c r="AD242"/>
      <c r="AE242"/>
      <c r="AF242"/>
      <c r="AG242"/>
      <c r="AH242"/>
      <c r="AI242"/>
      <c r="AJ242"/>
      <c r="AK242"/>
      <c r="AL242"/>
      <c r="AM242"/>
      <c r="AN242"/>
      <c r="AO242"/>
      <c r="AP242"/>
      <c r="AQ242"/>
      <c r="AR242"/>
      <c r="AS242"/>
      <c r="AT242"/>
      <c r="AU242"/>
      <c r="AV242"/>
      <c r="AW242"/>
      <c r="AX242"/>
      <c r="AY242"/>
    </row>
    <row r="243" spans="7:51" s="22" customFormat="1" x14ac:dyDescent="0.25">
      <c r="G243" s="2"/>
      <c r="O243" s="24"/>
      <c r="P243" s="24"/>
      <c r="Q243" s="24"/>
      <c r="R243"/>
      <c r="S243"/>
      <c r="T243"/>
      <c r="U243"/>
      <c r="V243"/>
      <c r="W243"/>
      <c r="X243"/>
      <c r="Y243"/>
      <c r="Z243"/>
      <c r="AA243"/>
      <c r="AB243"/>
      <c r="AC243"/>
      <c r="AD243"/>
      <c r="AE243"/>
      <c r="AF243"/>
      <c r="AG243"/>
      <c r="AH243"/>
      <c r="AI243"/>
      <c r="AJ243"/>
      <c r="AK243"/>
      <c r="AL243"/>
      <c r="AM243"/>
      <c r="AN243"/>
      <c r="AO243"/>
      <c r="AP243"/>
      <c r="AQ243"/>
      <c r="AR243"/>
      <c r="AS243"/>
      <c r="AT243"/>
      <c r="AU243"/>
      <c r="AV243"/>
      <c r="AW243"/>
      <c r="AX243"/>
      <c r="AY243"/>
    </row>
    <row r="244" spans="7:51" s="22" customFormat="1" x14ac:dyDescent="0.25">
      <c r="G244" s="2"/>
      <c r="O244" s="24"/>
      <c r="P244" s="24"/>
      <c r="Q244" s="24"/>
      <c r="R244"/>
      <c r="S244"/>
      <c r="T244"/>
      <c r="U244"/>
      <c r="V244"/>
      <c r="W244"/>
      <c r="X244"/>
      <c r="Y244"/>
      <c r="Z244"/>
      <c r="AA244"/>
      <c r="AB244"/>
      <c r="AC244"/>
      <c r="AD244"/>
      <c r="AE244"/>
      <c r="AF244"/>
      <c r="AG244"/>
      <c r="AH244"/>
      <c r="AI244"/>
      <c r="AJ244"/>
      <c r="AK244"/>
      <c r="AL244"/>
      <c r="AM244"/>
      <c r="AN244"/>
      <c r="AO244"/>
      <c r="AP244"/>
      <c r="AQ244"/>
      <c r="AR244"/>
      <c r="AS244"/>
      <c r="AT244"/>
      <c r="AU244"/>
      <c r="AV244"/>
      <c r="AW244"/>
      <c r="AX244"/>
      <c r="AY244"/>
    </row>
    <row r="245" spans="7:51" s="22" customFormat="1" x14ac:dyDescent="0.25">
      <c r="G245" s="2"/>
      <c r="O245" s="24"/>
      <c r="P245" s="24"/>
      <c r="Q245" s="24"/>
      <c r="R245"/>
      <c r="S245"/>
      <c r="T245"/>
      <c r="U245"/>
      <c r="V245"/>
      <c r="W245"/>
      <c r="X245"/>
      <c r="Y245"/>
      <c r="Z245"/>
      <c r="AA245"/>
      <c r="AB245"/>
      <c r="AC245"/>
      <c r="AD245"/>
      <c r="AE245"/>
      <c r="AF245"/>
      <c r="AG245"/>
      <c r="AH245"/>
      <c r="AI245"/>
      <c r="AJ245"/>
      <c r="AK245"/>
      <c r="AL245"/>
      <c r="AM245"/>
      <c r="AN245"/>
      <c r="AO245"/>
      <c r="AP245"/>
      <c r="AQ245"/>
      <c r="AR245"/>
      <c r="AS245"/>
      <c r="AT245"/>
      <c r="AU245"/>
      <c r="AV245"/>
      <c r="AW245"/>
      <c r="AX245"/>
      <c r="AY245"/>
    </row>
    <row r="246" spans="7:51" s="22" customFormat="1" x14ac:dyDescent="0.25">
      <c r="G246" s="2"/>
      <c r="O246" s="24"/>
      <c r="P246" s="24"/>
      <c r="Q246" s="24"/>
      <c r="R246"/>
      <c r="S246"/>
      <c r="T246"/>
      <c r="U246"/>
      <c r="V246"/>
      <c r="W246"/>
      <c r="X246"/>
      <c r="Y246"/>
      <c r="Z246"/>
      <c r="AA246"/>
      <c r="AB246"/>
      <c r="AC246"/>
      <c r="AD246"/>
      <c r="AE246"/>
      <c r="AF246"/>
      <c r="AG246"/>
      <c r="AH246"/>
      <c r="AI246"/>
      <c r="AJ246"/>
      <c r="AK246"/>
      <c r="AL246"/>
      <c r="AM246"/>
      <c r="AN246"/>
      <c r="AO246"/>
      <c r="AP246"/>
      <c r="AQ246"/>
      <c r="AR246"/>
      <c r="AS246"/>
      <c r="AT246"/>
      <c r="AU246"/>
      <c r="AV246"/>
      <c r="AW246"/>
      <c r="AX246"/>
      <c r="AY246"/>
    </row>
    <row r="247" spans="7:51" s="22" customFormat="1" x14ac:dyDescent="0.25">
      <c r="G247" s="2"/>
      <c r="O247" s="24"/>
      <c r="P247" s="24"/>
      <c r="Q247" s="24"/>
      <c r="R247"/>
      <c r="S247"/>
      <c r="T247"/>
      <c r="U247"/>
      <c r="V247"/>
      <c r="W247"/>
      <c r="X247"/>
      <c r="Y247"/>
      <c r="Z247"/>
      <c r="AA247"/>
      <c r="AB247"/>
      <c r="AC247"/>
      <c r="AD247"/>
      <c r="AE247"/>
      <c r="AF247"/>
      <c r="AG247"/>
      <c r="AH247"/>
      <c r="AI247"/>
      <c r="AJ247"/>
      <c r="AK247"/>
      <c r="AL247"/>
      <c r="AM247"/>
      <c r="AN247"/>
      <c r="AO247"/>
      <c r="AP247"/>
      <c r="AQ247"/>
      <c r="AR247"/>
      <c r="AS247"/>
      <c r="AT247"/>
      <c r="AU247"/>
      <c r="AV247"/>
      <c r="AW247"/>
      <c r="AX247"/>
      <c r="AY247"/>
    </row>
    <row r="248" spans="7:51" s="22" customFormat="1" x14ac:dyDescent="0.25">
      <c r="G248" s="2"/>
      <c r="O248" s="24"/>
      <c r="P248" s="24"/>
      <c r="Q248" s="24"/>
      <c r="R248"/>
      <c r="S248"/>
      <c r="T248"/>
      <c r="U248"/>
      <c r="V248"/>
      <c r="W248"/>
      <c r="X248"/>
      <c r="Y248"/>
      <c r="Z248"/>
      <c r="AA248"/>
      <c r="AB248"/>
      <c r="AC248"/>
      <c r="AD248"/>
      <c r="AE248"/>
      <c r="AF248"/>
      <c r="AG248"/>
      <c r="AH248"/>
      <c r="AI248"/>
      <c r="AJ248"/>
      <c r="AK248"/>
      <c r="AL248"/>
      <c r="AM248"/>
      <c r="AN248"/>
      <c r="AO248"/>
      <c r="AP248"/>
      <c r="AQ248"/>
      <c r="AR248"/>
      <c r="AS248"/>
      <c r="AT248"/>
      <c r="AU248"/>
      <c r="AV248"/>
      <c r="AW248"/>
      <c r="AX248"/>
      <c r="AY248"/>
    </row>
    <row r="249" spans="7:51" s="22" customFormat="1" x14ac:dyDescent="0.25">
      <c r="G249" s="2"/>
      <c r="O249" s="24"/>
      <c r="P249" s="24"/>
      <c r="Q249" s="24"/>
      <c r="R249"/>
      <c r="S249"/>
      <c r="T249"/>
      <c r="U249"/>
      <c r="V249"/>
      <c r="W249"/>
      <c r="X249"/>
      <c r="Y249"/>
      <c r="Z249"/>
      <c r="AA249"/>
      <c r="AB249"/>
      <c r="AC249"/>
      <c r="AD249"/>
      <c r="AE249"/>
      <c r="AF249"/>
      <c r="AG249"/>
      <c r="AH249"/>
      <c r="AI249"/>
      <c r="AJ249"/>
      <c r="AK249"/>
      <c r="AL249"/>
      <c r="AM249"/>
      <c r="AN249"/>
      <c r="AO249"/>
      <c r="AP249"/>
      <c r="AQ249"/>
      <c r="AR249"/>
      <c r="AS249"/>
      <c r="AT249"/>
      <c r="AU249"/>
      <c r="AV249"/>
      <c r="AW249"/>
      <c r="AX249"/>
      <c r="AY249"/>
    </row>
    <row r="250" spans="7:51" s="22" customFormat="1" x14ac:dyDescent="0.25">
      <c r="G250" s="2"/>
      <c r="O250" s="24"/>
      <c r="P250" s="24"/>
      <c r="Q250" s="24"/>
      <c r="R250"/>
      <c r="S250"/>
      <c r="T250"/>
      <c r="U250"/>
      <c r="V250"/>
      <c r="W250"/>
      <c r="X250"/>
      <c r="Y250"/>
      <c r="Z250"/>
      <c r="AA250"/>
      <c r="AB250"/>
      <c r="AC250"/>
      <c r="AD250"/>
      <c r="AE250"/>
      <c r="AF250"/>
      <c r="AG250"/>
      <c r="AH250"/>
      <c r="AI250"/>
      <c r="AJ250"/>
      <c r="AK250"/>
      <c r="AL250"/>
      <c r="AM250"/>
      <c r="AN250"/>
      <c r="AO250"/>
      <c r="AP250"/>
      <c r="AQ250"/>
      <c r="AR250"/>
      <c r="AS250"/>
      <c r="AT250"/>
      <c r="AU250"/>
      <c r="AV250"/>
      <c r="AW250"/>
      <c r="AX250"/>
      <c r="AY250"/>
    </row>
    <row r="251" spans="7:51" s="22" customFormat="1" x14ac:dyDescent="0.25">
      <c r="G251" s="2"/>
      <c r="O251" s="24"/>
      <c r="P251" s="24"/>
      <c r="Q251" s="24"/>
      <c r="R251"/>
      <c r="S251"/>
      <c r="T251"/>
      <c r="U251"/>
      <c r="V251"/>
      <c r="W251"/>
      <c r="X251"/>
      <c r="Y251"/>
      <c r="Z251"/>
      <c r="AA251"/>
      <c r="AB251"/>
      <c r="AC251"/>
      <c r="AD251"/>
      <c r="AE251"/>
      <c r="AF251"/>
      <c r="AG251"/>
      <c r="AH251"/>
      <c r="AI251"/>
      <c r="AJ251"/>
      <c r="AK251"/>
      <c r="AL251"/>
      <c r="AM251"/>
      <c r="AN251"/>
      <c r="AO251"/>
      <c r="AP251"/>
      <c r="AQ251"/>
      <c r="AR251"/>
      <c r="AS251"/>
      <c r="AT251"/>
      <c r="AU251"/>
      <c r="AV251"/>
      <c r="AW251"/>
      <c r="AX251"/>
      <c r="AY251"/>
    </row>
    <row r="252" spans="7:51" s="22" customFormat="1" x14ac:dyDescent="0.25">
      <c r="G252" s="2"/>
      <c r="O252" s="24"/>
      <c r="P252" s="24"/>
      <c r="Q252" s="24"/>
      <c r="R252"/>
      <c r="S252"/>
      <c r="T252"/>
      <c r="U252"/>
      <c r="V252"/>
      <c r="W252"/>
      <c r="X252"/>
      <c r="Y252"/>
      <c r="Z252"/>
      <c r="AA252"/>
      <c r="AB252"/>
      <c r="AC252"/>
      <c r="AD252"/>
      <c r="AE252"/>
      <c r="AF252"/>
      <c r="AG252"/>
      <c r="AH252"/>
      <c r="AI252"/>
      <c r="AJ252"/>
      <c r="AK252"/>
      <c r="AL252"/>
      <c r="AM252"/>
      <c r="AN252"/>
      <c r="AO252"/>
      <c r="AP252"/>
      <c r="AQ252"/>
      <c r="AR252"/>
      <c r="AS252"/>
      <c r="AT252"/>
      <c r="AU252"/>
      <c r="AV252"/>
      <c r="AW252"/>
      <c r="AX252"/>
      <c r="AY252"/>
    </row>
    <row r="253" spans="7:51" s="22" customFormat="1" x14ac:dyDescent="0.25">
      <c r="G253" s="2"/>
      <c r="O253" s="24"/>
      <c r="P253" s="24"/>
      <c r="Q253" s="24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/>
      <c r="AJ253"/>
      <c r="AK253"/>
      <c r="AL253"/>
      <c r="AM253"/>
      <c r="AN253"/>
      <c r="AO253"/>
      <c r="AP253"/>
      <c r="AQ253"/>
      <c r="AR253"/>
      <c r="AS253"/>
      <c r="AT253"/>
      <c r="AU253"/>
      <c r="AV253"/>
      <c r="AW253"/>
      <c r="AX253"/>
      <c r="AY253"/>
    </row>
    <row r="254" spans="7:51" s="22" customFormat="1" x14ac:dyDescent="0.25">
      <c r="G254" s="2"/>
      <c r="O254" s="24"/>
      <c r="P254" s="24"/>
      <c r="Q254" s="24"/>
      <c r="R254"/>
      <c r="S254"/>
      <c r="T254"/>
      <c r="U254"/>
      <c r="V254"/>
      <c r="W254"/>
      <c r="X254"/>
      <c r="Y254"/>
      <c r="Z254"/>
      <c r="AA254"/>
      <c r="AB254"/>
      <c r="AC254"/>
      <c r="AD254"/>
      <c r="AE254"/>
      <c r="AF254"/>
      <c r="AG254"/>
      <c r="AH254"/>
      <c r="AI254"/>
      <c r="AJ254"/>
      <c r="AK254"/>
      <c r="AL254"/>
      <c r="AM254"/>
      <c r="AN254"/>
      <c r="AO254"/>
      <c r="AP254"/>
      <c r="AQ254"/>
      <c r="AR254"/>
      <c r="AS254"/>
      <c r="AT254"/>
      <c r="AU254"/>
      <c r="AV254"/>
      <c r="AW254"/>
      <c r="AX254"/>
      <c r="AY254"/>
    </row>
    <row r="255" spans="7:51" s="22" customFormat="1" x14ac:dyDescent="0.25">
      <c r="G255" s="2"/>
      <c r="O255" s="24"/>
      <c r="P255" s="24"/>
      <c r="Q255" s="24"/>
      <c r="R255"/>
      <c r="S255"/>
      <c r="T255"/>
      <c r="U255"/>
      <c r="V255"/>
      <c r="W255"/>
      <c r="X255"/>
      <c r="Y255"/>
      <c r="Z255"/>
      <c r="AA255"/>
      <c r="AB255"/>
      <c r="AC255"/>
      <c r="AD255"/>
      <c r="AE255"/>
      <c r="AF255"/>
      <c r="AG255"/>
      <c r="AH255"/>
      <c r="AI255"/>
      <c r="AJ255"/>
      <c r="AK255"/>
      <c r="AL255"/>
      <c r="AM255"/>
      <c r="AN255"/>
      <c r="AO255"/>
      <c r="AP255"/>
      <c r="AQ255"/>
      <c r="AR255"/>
      <c r="AS255"/>
      <c r="AT255"/>
      <c r="AU255"/>
      <c r="AV255"/>
      <c r="AW255"/>
      <c r="AX255"/>
      <c r="AY255"/>
    </row>
    <row r="256" spans="7:51" s="22" customFormat="1" x14ac:dyDescent="0.25">
      <c r="G256" s="2"/>
      <c r="O256" s="24"/>
      <c r="P256" s="24"/>
      <c r="Q256" s="24"/>
      <c r="R256"/>
      <c r="S256"/>
      <c r="T256"/>
      <c r="U256"/>
      <c r="V256"/>
      <c r="W256"/>
      <c r="X256"/>
      <c r="Y256"/>
      <c r="Z256"/>
      <c r="AA256"/>
      <c r="AB256"/>
      <c r="AC256"/>
      <c r="AD256"/>
      <c r="AE256"/>
      <c r="AF256"/>
      <c r="AG256"/>
      <c r="AH256"/>
      <c r="AI256"/>
      <c r="AJ256"/>
      <c r="AK256"/>
      <c r="AL256"/>
      <c r="AM256"/>
      <c r="AN256"/>
      <c r="AO256"/>
      <c r="AP256"/>
      <c r="AQ256"/>
      <c r="AR256"/>
      <c r="AS256"/>
      <c r="AT256"/>
      <c r="AU256"/>
      <c r="AV256"/>
      <c r="AW256"/>
      <c r="AX256"/>
      <c r="AY256"/>
    </row>
    <row r="257" spans="7:51" s="22" customFormat="1" x14ac:dyDescent="0.25">
      <c r="G257" s="2"/>
      <c r="O257" s="24"/>
      <c r="P257" s="24"/>
      <c r="Q257" s="24"/>
      <c r="R257"/>
      <c r="S257"/>
      <c r="T257"/>
      <c r="U257"/>
      <c r="V257"/>
      <c r="W257"/>
      <c r="X257"/>
      <c r="Y257"/>
      <c r="Z257"/>
      <c r="AA257"/>
      <c r="AB257"/>
      <c r="AC257"/>
      <c r="AD257"/>
      <c r="AE257"/>
      <c r="AF257"/>
      <c r="AG257"/>
      <c r="AH257"/>
      <c r="AI257"/>
      <c r="AJ257"/>
      <c r="AK257"/>
      <c r="AL257"/>
      <c r="AM257"/>
      <c r="AN257"/>
      <c r="AO257"/>
      <c r="AP257"/>
      <c r="AQ257"/>
      <c r="AR257"/>
      <c r="AS257"/>
      <c r="AT257"/>
      <c r="AU257"/>
      <c r="AV257"/>
      <c r="AW257"/>
      <c r="AX257"/>
      <c r="AY257"/>
    </row>
    <row r="258" spans="7:51" s="22" customFormat="1" x14ac:dyDescent="0.25">
      <c r="G258" s="2"/>
      <c r="O258" s="24"/>
      <c r="P258" s="24"/>
      <c r="Q258" s="24"/>
      <c r="R258"/>
      <c r="S258"/>
      <c r="T258"/>
      <c r="U258"/>
      <c r="V258"/>
      <c r="W258"/>
      <c r="X258"/>
      <c r="Y258"/>
      <c r="Z258"/>
      <c r="AA258"/>
      <c r="AB258"/>
      <c r="AC258"/>
      <c r="AD258"/>
      <c r="AE258"/>
      <c r="AF258"/>
      <c r="AG258"/>
      <c r="AH258"/>
      <c r="AI258"/>
      <c r="AJ258"/>
      <c r="AK258"/>
      <c r="AL258"/>
      <c r="AM258"/>
      <c r="AN258"/>
      <c r="AO258"/>
      <c r="AP258"/>
      <c r="AQ258"/>
      <c r="AR258"/>
      <c r="AS258"/>
      <c r="AT258"/>
      <c r="AU258"/>
      <c r="AV258"/>
      <c r="AW258"/>
      <c r="AX258"/>
      <c r="AY258"/>
    </row>
    <row r="259" spans="7:51" s="22" customFormat="1" x14ac:dyDescent="0.25">
      <c r="G259" s="2"/>
      <c r="O259" s="24"/>
      <c r="P259" s="24"/>
      <c r="Q259" s="24"/>
      <c r="R259"/>
      <c r="S259"/>
      <c r="T259"/>
      <c r="U259"/>
      <c r="V259"/>
      <c r="W259"/>
      <c r="X259"/>
      <c r="Y259"/>
      <c r="Z259"/>
      <c r="AA259"/>
      <c r="AB259"/>
      <c r="AC259"/>
      <c r="AD259"/>
      <c r="AE259"/>
      <c r="AF259"/>
      <c r="AG259"/>
      <c r="AH259"/>
      <c r="AI259"/>
      <c r="AJ259"/>
      <c r="AK259"/>
      <c r="AL259"/>
      <c r="AM259"/>
      <c r="AN259"/>
      <c r="AO259"/>
      <c r="AP259"/>
      <c r="AQ259"/>
      <c r="AR259"/>
      <c r="AS259"/>
      <c r="AT259"/>
      <c r="AU259"/>
      <c r="AV259"/>
      <c r="AW259"/>
      <c r="AX259"/>
      <c r="AY259"/>
    </row>
    <row r="260" spans="7:51" s="22" customFormat="1" x14ac:dyDescent="0.25">
      <c r="G260" s="2"/>
      <c r="O260" s="24"/>
      <c r="P260" s="24"/>
      <c r="Q260" s="24"/>
      <c r="R260"/>
      <c r="S260"/>
      <c r="T260"/>
      <c r="U260"/>
      <c r="V260"/>
      <c r="W260"/>
      <c r="X260"/>
      <c r="Y260"/>
      <c r="Z260"/>
      <c r="AA260"/>
      <c r="AB260"/>
      <c r="AC260"/>
      <c r="AD260"/>
      <c r="AE260"/>
      <c r="AF260"/>
      <c r="AG260"/>
      <c r="AH260"/>
      <c r="AI260"/>
      <c r="AJ260"/>
      <c r="AK260"/>
      <c r="AL260"/>
      <c r="AM260"/>
      <c r="AN260"/>
      <c r="AO260"/>
      <c r="AP260"/>
      <c r="AQ260"/>
      <c r="AR260"/>
      <c r="AS260"/>
      <c r="AT260"/>
      <c r="AU260"/>
      <c r="AV260"/>
      <c r="AW260"/>
      <c r="AX260"/>
      <c r="AY260"/>
    </row>
    <row r="261" spans="7:51" s="22" customFormat="1" x14ac:dyDescent="0.25">
      <c r="G261" s="2"/>
      <c r="O261" s="24"/>
      <c r="P261" s="24"/>
      <c r="Q261" s="24"/>
      <c r="R261"/>
      <c r="S261"/>
      <c r="T261"/>
      <c r="U261"/>
      <c r="V261"/>
      <c r="W261"/>
      <c r="X261"/>
      <c r="Y261"/>
      <c r="Z261"/>
      <c r="AA261"/>
      <c r="AB261"/>
      <c r="AC261"/>
      <c r="AD261"/>
      <c r="AE261"/>
      <c r="AF261"/>
      <c r="AG261"/>
      <c r="AH261"/>
      <c r="AI261"/>
      <c r="AJ261"/>
      <c r="AK261"/>
      <c r="AL261"/>
      <c r="AM261"/>
      <c r="AN261"/>
      <c r="AO261"/>
      <c r="AP261"/>
      <c r="AQ261"/>
      <c r="AR261"/>
      <c r="AS261"/>
      <c r="AT261"/>
      <c r="AU261"/>
      <c r="AV261"/>
      <c r="AW261"/>
      <c r="AX261"/>
      <c r="AY261"/>
    </row>
    <row r="262" spans="7:51" s="22" customFormat="1" x14ac:dyDescent="0.25">
      <c r="G262" s="2"/>
      <c r="O262" s="24"/>
      <c r="P262" s="24"/>
      <c r="Q262" s="24"/>
      <c r="R262"/>
      <c r="S262"/>
      <c r="T262"/>
      <c r="U262"/>
      <c r="V262"/>
      <c r="W262"/>
      <c r="X262"/>
      <c r="Y262"/>
      <c r="Z262"/>
      <c r="AA262"/>
      <c r="AB262"/>
      <c r="AC262"/>
      <c r="AD262"/>
      <c r="AE262"/>
      <c r="AF262"/>
      <c r="AG262"/>
      <c r="AH262"/>
      <c r="AI262"/>
      <c r="AJ262"/>
      <c r="AK262"/>
      <c r="AL262"/>
      <c r="AM262"/>
      <c r="AN262"/>
      <c r="AO262"/>
      <c r="AP262"/>
      <c r="AQ262"/>
      <c r="AR262"/>
      <c r="AS262"/>
      <c r="AT262"/>
      <c r="AU262"/>
      <c r="AV262"/>
      <c r="AW262"/>
      <c r="AX262"/>
      <c r="AY262"/>
    </row>
    <row r="263" spans="7:51" s="22" customFormat="1" x14ac:dyDescent="0.25">
      <c r="G263" s="2"/>
      <c r="O263" s="24"/>
      <c r="P263" s="24"/>
      <c r="Q263" s="24"/>
      <c r="R263"/>
      <c r="S263"/>
      <c r="T263"/>
      <c r="U263"/>
      <c r="V263"/>
      <c r="W263"/>
      <c r="X263"/>
      <c r="Y263"/>
      <c r="Z263"/>
      <c r="AA263"/>
      <c r="AB263"/>
      <c r="AC263"/>
      <c r="AD263"/>
      <c r="AE263"/>
      <c r="AF263"/>
      <c r="AG263"/>
      <c r="AH263"/>
      <c r="AI263"/>
      <c r="AJ263"/>
      <c r="AK263"/>
      <c r="AL263"/>
      <c r="AM263"/>
      <c r="AN263"/>
      <c r="AO263"/>
      <c r="AP263"/>
      <c r="AQ263"/>
      <c r="AR263"/>
      <c r="AS263"/>
      <c r="AT263"/>
      <c r="AU263"/>
      <c r="AV263"/>
      <c r="AW263"/>
      <c r="AX263"/>
      <c r="AY263"/>
    </row>
    <row r="264" spans="7:51" s="22" customFormat="1" x14ac:dyDescent="0.25">
      <c r="G264" s="2"/>
      <c r="O264" s="24"/>
      <c r="P264" s="24"/>
      <c r="Q264" s="24"/>
      <c r="R264"/>
      <c r="S264"/>
      <c r="T264"/>
      <c r="U264"/>
      <c r="V264"/>
      <c r="W264"/>
      <c r="X264"/>
      <c r="Y264"/>
      <c r="Z264"/>
      <c r="AA264"/>
      <c r="AB264"/>
      <c r="AC264"/>
      <c r="AD264"/>
      <c r="AE264"/>
      <c r="AF264"/>
      <c r="AG264"/>
      <c r="AH264"/>
      <c r="AI264"/>
      <c r="AJ264"/>
      <c r="AK264"/>
      <c r="AL264"/>
      <c r="AM264"/>
      <c r="AN264"/>
      <c r="AO264"/>
      <c r="AP264"/>
      <c r="AQ264"/>
      <c r="AR264"/>
      <c r="AS264"/>
      <c r="AT264"/>
      <c r="AU264"/>
      <c r="AV264"/>
      <c r="AW264"/>
      <c r="AX264"/>
      <c r="AY264"/>
    </row>
    <row r="265" spans="7:51" s="22" customFormat="1" x14ac:dyDescent="0.25">
      <c r="G265" s="2"/>
      <c r="O265" s="24"/>
      <c r="P265" s="24"/>
      <c r="Q265" s="24"/>
      <c r="R265"/>
      <c r="S265"/>
      <c r="T265"/>
      <c r="U265"/>
      <c r="V265"/>
      <c r="W265"/>
      <c r="X265"/>
      <c r="Y265"/>
      <c r="Z265"/>
      <c r="AA265"/>
      <c r="AB265"/>
      <c r="AC265"/>
      <c r="AD265"/>
      <c r="AE265"/>
      <c r="AF265"/>
      <c r="AG265"/>
      <c r="AH265"/>
      <c r="AI265"/>
      <c r="AJ265"/>
      <c r="AK265"/>
      <c r="AL265"/>
      <c r="AM265"/>
      <c r="AN265"/>
      <c r="AO265"/>
      <c r="AP265"/>
      <c r="AQ265"/>
      <c r="AR265"/>
      <c r="AS265"/>
      <c r="AT265"/>
      <c r="AU265"/>
      <c r="AV265"/>
      <c r="AW265"/>
      <c r="AX265"/>
      <c r="AY265"/>
    </row>
    <row r="266" spans="7:51" s="22" customFormat="1" x14ac:dyDescent="0.25">
      <c r="G266" s="2"/>
      <c r="O266" s="24"/>
      <c r="P266" s="24"/>
      <c r="Q266" s="24"/>
      <c r="R266"/>
      <c r="S266"/>
      <c r="T266"/>
      <c r="U266"/>
      <c r="V266"/>
      <c r="W266"/>
      <c r="X266"/>
      <c r="Y266"/>
      <c r="Z266"/>
      <c r="AA266"/>
      <c r="AB266"/>
      <c r="AC266"/>
      <c r="AD266"/>
      <c r="AE266"/>
      <c r="AF266"/>
      <c r="AG266"/>
      <c r="AH266"/>
      <c r="AI266"/>
      <c r="AJ266"/>
      <c r="AK266"/>
      <c r="AL266"/>
      <c r="AM266"/>
      <c r="AN266"/>
      <c r="AO266"/>
      <c r="AP266"/>
      <c r="AQ266"/>
      <c r="AR266"/>
      <c r="AS266"/>
      <c r="AT266"/>
      <c r="AU266"/>
      <c r="AV266"/>
      <c r="AW266"/>
      <c r="AX266"/>
      <c r="AY266"/>
    </row>
    <row r="267" spans="7:51" s="22" customFormat="1" x14ac:dyDescent="0.25">
      <c r="G267" s="2"/>
      <c r="O267" s="24"/>
      <c r="P267" s="24"/>
      <c r="Q267" s="24"/>
      <c r="R267"/>
      <c r="S267"/>
      <c r="T267"/>
      <c r="U267"/>
      <c r="V267"/>
      <c r="W267"/>
      <c r="X267"/>
      <c r="Y267"/>
      <c r="Z267"/>
      <c r="AA267"/>
      <c r="AB267"/>
      <c r="AC267"/>
      <c r="AD267"/>
      <c r="AE267"/>
      <c r="AF267"/>
      <c r="AG267"/>
      <c r="AH267"/>
      <c r="AI267"/>
      <c r="AJ267"/>
      <c r="AK267"/>
      <c r="AL267"/>
      <c r="AM267"/>
      <c r="AN267"/>
      <c r="AO267"/>
      <c r="AP267"/>
      <c r="AQ267"/>
      <c r="AR267"/>
      <c r="AS267"/>
      <c r="AT267"/>
      <c r="AU267"/>
      <c r="AV267"/>
      <c r="AW267"/>
      <c r="AX267"/>
      <c r="AY267"/>
    </row>
    <row r="268" spans="7:51" s="22" customFormat="1" x14ac:dyDescent="0.25">
      <c r="G268" s="2"/>
      <c r="O268" s="24"/>
      <c r="P268" s="24"/>
      <c r="Q268" s="24"/>
      <c r="R268"/>
      <c r="S268"/>
      <c r="T268"/>
      <c r="U268"/>
      <c r="V268"/>
      <c r="W268"/>
      <c r="X268"/>
      <c r="Y268"/>
      <c r="Z268"/>
      <c r="AA268"/>
      <c r="AB268"/>
      <c r="AC268"/>
      <c r="AD268"/>
      <c r="AE268"/>
      <c r="AF268"/>
      <c r="AG268"/>
      <c r="AH268"/>
      <c r="AI268"/>
      <c r="AJ268"/>
      <c r="AK268"/>
      <c r="AL268"/>
      <c r="AM268"/>
      <c r="AN268"/>
      <c r="AO268"/>
      <c r="AP268"/>
      <c r="AQ268"/>
      <c r="AR268"/>
      <c r="AS268"/>
      <c r="AT268"/>
      <c r="AU268"/>
      <c r="AV268"/>
      <c r="AW268"/>
      <c r="AX268"/>
      <c r="AY268"/>
    </row>
    <row r="269" spans="7:51" s="22" customFormat="1" x14ac:dyDescent="0.25">
      <c r="G269" s="2"/>
      <c r="O269" s="24"/>
      <c r="P269" s="24"/>
      <c r="Q269" s="24"/>
      <c r="R269"/>
      <c r="S269"/>
      <c r="T269"/>
      <c r="U269"/>
      <c r="V269"/>
      <c r="W269"/>
      <c r="X269"/>
      <c r="Y269"/>
      <c r="Z269"/>
      <c r="AA269"/>
      <c r="AB269"/>
      <c r="AC269"/>
      <c r="AD269"/>
      <c r="AE269"/>
      <c r="AF269"/>
      <c r="AG269"/>
      <c r="AH269"/>
      <c r="AI269"/>
      <c r="AJ269"/>
      <c r="AK269"/>
      <c r="AL269"/>
      <c r="AM269"/>
      <c r="AN269"/>
      <c r="AO269"/>
      <c r="AP269"/>
      <c r="AQ269"/>
      <c r="AR269"/>
      <c r="AS269"/>
      <c r="AT269"/>
      <c r="AU269"/>
      <c r="AV269"/>
      <c r="AW269"/>
      <c r="AX269"/>
      <c r="AY269"/>
    </row>
    <row r="270" spans="7:51" s="22" customFormat="1" x14ac:dyDescent="0.25">
      <c r="G270" s="2"/>
      <c r="O270" s="24"/>
      <c r="P270" s="24"/>
      <c r="Q270" s="24"/>
      <c r="R270"/>
      <c r="S270"/>
      <c r="T270"/>
      <c r="U270"/>
      <c r="V270"/>
      <c r="W270"/>
      <c r="X270"/>
      <c r="Y270"/>
      <c r="Z270"/>
      <c r="AA270"/>
      <c r="AB270"/>
      <c r="AC270"/>
      <c r="AD270"/>
      <c r="AE270"/>
      <c r="AF270"/>
      <c r="AG270"/>
      <c r="AH270"/>
      <c r="AI270"/>
      <c r="AJ270"/>
      <c r="AK270"/>
      <c r="AL270"/>
      <c r="AM270"/>
      <c r="AN270"/>
      <c r="AO270"/>
      <c r="AP270"/>
      <c r="AQ270"/>
      <c r="AR270"/>
      <c r="AS270"/>
      <c r="AT270"/>
      <c r="AU270"/>
      <c r="AV270"/>
      <c r="AW270"/>
      <c r="AX270"/>
      <c r="AY270"/>
    </row>
    <row r="271" spans="7:51" s="22" customFormat="1" x14ac:dyDescent="0.25">
      <c r="G271" s="2"/>
      <c r="O271" s="24"/>
      <c r="P271" s="24"/>
      <c r="Q271" s="24"/>
      <c r="R271"/>
      <c r="S271"/>
      <c r="T271"/>
      <c r="U271"/>
      <c r="V271"/>
      <c r="W271"/>
      <c r="X271"/>
      <c r="Y271"/>
      <c r="Z271"/>
      <c r="AA271"/>
      <c r="AB271"/>
      <c r="AC271"/>
      <c r="AD271"/>
      <c r="AE271"/>
      <c r="AF271"/>
      <c r="AG271"/>
      <c r="AH271"/>
      <c r="AI271"/>
      <c r="AJ271"/>
      <c r="AK271"/>
      <c r="AL271"/>
      <c r="AM271"/>
      <c r="AN271"/>
      <c r="AO271"/>
      <c r="AP271"/>
      <c r="AQ271"/>
      <c r="AR271"/>
      <c r="AS271"/>
      <c r="AT271"/>
      <c r="AU271"/>
      <c r="AV271"/>
      <c r="AW271"/>
      <c r="AX271"/>
      <c r="AY271"/>
    </row>
    <row r="272" spans="7:51" s="22" customFormat="1" x14ac:dyDescent="0.25">
      <c r="G272" s="2"/>
      <c r="O272" s="24"/>
      <c r="P272" s="24"/>
      <c r="Q272" s="24"/>
      <c r="R272"/>
      <c r="S272"/>
      <c r="T272"/>
      <c r="U272"/>
      <c r="V272"/>
      <c r="W272"/>
      <c r="X272"/>
      <c r="Y272"/>
      <c r="Z272"/>
      <c r="AA272"/>
      <c r="AB272"/>
      <c r="AC272"/>
      <c r="AD272"/>
      <c r="AE272"/>
      <c r="AF272"/>
      <c r="AG272"/>
      <c r="AH272"/>
      <c r="AI272"/>
      <c r="AJ272"/>
      <c r="AK272"/>
      <c r="AL272"/>
      <c r="AM272"/>
      <c r="AN272"/>
      <c r="AO272"/>
      <c r="AP272"/>
      <c r="AQ272"/>
      <c r="AR272"/>
      <c r="AS272"/>
      <c r="AT272"/>
      <c r="AU272"/>
      <c r="AV272"/>
      <c r="AW272"/>
      <c r="AX272"/>
      <c r="AY272"/>
    </row>
    <row r="273" spans="7:51" s="22" customFormat="1" x14ac:dyDescent="0.25">
      <c r="G273" s="2"/>
      <c r="O273" s="24"/>
      <c r="P273" s="24"/>
      <c r="Q273" s="24"/>
      <c r="R273"/>
      <c r="S273"/>
      <c r="T273"/>
      <c r="U273"/>
      <c r="V273"/>
      <c r="W273"/>
      <c r="X273"/>
      <c r="Y273"/>
      <c r="Z273"/>
      <c r="AA273"/>
      <c r="AB273"/>
      <c r="AC273"/>
      <c r="AD273"/>
      <c r="AE273"/>
      <c r="AF273"/>
      <c r="AG273"/>
      <c r="AH273"/>
      <c r="AI273"/>
      <c r="AJ273"/>
      <c r="AK273"/>
      <c r="AL273"/>
      <c r="AM273"/>
      <c r="AN273"/>
      <c r="AO273"/>
      <c r="AP273"/>
      <c r="AQ273"/>
      <c r="AR273"/>
      <c r="AS273"/>
      <c r="AT273"/>
      <c r="AU273"/>
      <c r="AV273"/>
      <c r="AW273"/>
      <c r="AX273"/>
      <c r="AY273"/>
    </row>
    <row r="274" spans="7:51" s="22" customFormat="1" x14ac:dyDescent="0.25">
      <c r="G274" s="2"/>
      <c r="O274" s="24"/>
      <c r="P274" s="24"/>
      <c r="Q274" s="24"/>
      <c r="R274"/>
      <c r="S274"/>
      <c r="T274"/>
      <c r="U274"/>
      <c r="V274"/>
      <c r="W274"/>
      <c r="X274"/>
      <c r="Y274"/>
      <c r="Z274"/>
      <c r="AA274"/>
      <c r="AB274"/>
      <c r="AC274"/>
      <c r="AD274"/>
      <c r="AE274"/>
      <c r="AF274"/>
      <c r="AG274"/>
      <c r="AH274"/>
      <c r="AI274"/>
      <c r="AJ274"/>
      <c r="AK274"/>
      <c r="AL274"/>
      <c r="AM274"/>
      <c r="AN274"/>
      <c r="AO274"/>
      <c r="AP274"/>
      <c r="AQ274"/>
      <c r="AR274"/>
      <c r="AS274"/>
      <c r="AT274"/>
      <c r="AU274"/>
      <c r="AV274"/>
      <c r="AW274"/>
      <c r="AX274"/>
      <c r="AY274"/>
    </row>
    <row r="275" spans="7:51" s="22" customFormat="1" x14ac:dyDescent="0.25">
      <c r="G275" s="2"/>
      <c r="O275" s="24"/>
      <c r="P275" s="24"/>
      <c r="Q275" s="24"/>
      <c r="R275"/>
      <c r="S275"/>
      <c r="T275"/>
      <c r="U275"/>
      <c r="V275"/>
      <c r="W275"/>
      <c r="X275"/>
      <c r="Y275"/>
      <c r="Z275"/>
      <c r="AA275"/>
      <c r="AB275"/>
      <c r="AC275"/>
      <c r="AD275"/>
      <c r="AE275"/>
      <c r="AF275"/>
      <c r="AG275"/>
      <c r="AH275"/>
      <c r="AI275"/>
      <c r="AJ275"/>
      <c r="AK275"/>
      <c r="AL275"/>
      <c r="AM275"/>
      <c r="AN275"/>
      <c r="AO275"/>
      <c r="AP275"/>
      <c r="AQ275"/>
      <c r="AR275"/>
      <c r="AS275"/>
      <c r="AT275"/>
      <c r="AU275"/>
      <c r="AV275"/>
      <c r="AW275"/>
      <c r="AX275"/>
      <c r="AY275"/>
    </row>
    <row r="276" spans="7:51" s="22" customFormat="1" x14ac:dyDescent="0.25">
      <c r="G276" s="2"/>
      <c r="O276" s="24"/>
      <c r="P276" s="24"/>
      <c r="Q276" s="24"/>
      <c r="R276"/>
      <c r="S276"/>
      <c r="T276"/>
      <c r="U276"/>
      <c r="V276"/>
      <c r="W276"/>
      <c r="X276"/>
      <c r="Y276"/>
      <c r="Z276"/>
      <c r="AA276"/>
      <c r="AB276"/>
      <c r="AC276"/>
      <c r="AD276"/>
      <c r="AE276"/>
      <c r="AF276"/>
      <c r="AG276"/>
      <c r="AH276"/>
      <c r="AI276"/>
      <c r="AJ276"/>
      <c r="AK276"/>
      <c r="AL276"/>
      <c r="AM276"/>
      <c r="AN276"/>
      <c r="AO276"/>
      <c r="AP276"/>
      <c r="AQ276"/>
      <c r="AR276"/>
      <c r="AS276"/>
      <c r="AT276"/>
      <c r="AU276"/>
      <c r="AV276"/>
      <c r="AW276"/>
      <c r="AX276"/>
      <c r="AY276"/>
    </row>
    <row r="277" spans="7:51" s="22" customFormat="1" x14ac:dyDescent="0.25">
      <c r="G277" s="2"/>
      <c r="O277" s="24"/>
      <c r="P277" s="24"/>
      <c r="Q277" s="24"/>
      <c r="R277"/>
      <c r="S277"/>
      <c r="T277"/>
      <c r="U277"/>
      <c r="V277"/>
      <c r="W277"/>
      <c r="X277"/>
      <c r="Y277"/>
      <c r="Z277"/>
      <c r="AA277"/>
      <c r="AB277"/>
      <c r="AC277"/>
      <c r="AD277"/>
      <c r="AE277"/>
      <c r="AF277"/>
      <c r="AG277"/>
      <c r="AH277"/>
      <c r="AI277"/>
      <c r="AJ277"/>
      <c r="AK277"/>
      <c r="AL277"/>
      <c r="AM277"/>
      <c r="AN277"/>
      <c r="AO277"/>
      <c r="AP277"/>
      <c r="AQ277"/>
      <c r="AR277"/>
      <c r="AS277"/>
      <c r="AT277"/>
      <c r="AU277"/>
      <c r="AV277"/>
      <c r="AW277"/>
      <c r="AX277"/>
      <c r="AY277"/>
    </row>
    <row r="278" spans="7:51" s="22" customFormat="1" x14ac:dyDescent="0.25">
      <c r="G278" s="2"/>
      <c r="O278" s="24"/>
      <c r="P278" s="24"/>
      <c r="Q278" s="24"/>
      <c r="R278"/>
      <c r="S278"/>
      <c r="T278"/>
      <c r="U278"/>
      <c r="V278"/>
      <c r="W278"/>
      <c r="X278"/>
      <c r="Y278"/>
      <c r="Z278"/>
      <c r="AA278"/>
      <c r="AB278"/>
      <c r="AC278"/>
      <c r="AD278"/>
      <c r="AE278"/>
      <c r="AF278"/>
      <c r="AG278"/>
      <c r="AH278"/>
      <c r="AI278"/>
      <c r="AJ278"/>
      <c r="AK278"/>
      <c r="AL278"/>
      <c r="AM278"/>
      <c r="AN278"/>
      <c r="AO278"/>
      <c r="AP278"/>
      <c r="AQ278"/>
      <c r="AR278"/>
      <c r="AS278"/>
      <c r="AT278"/>
      <c r="AU278"/>
      <c r="AV278"/>
      <c r="AW278"/>
      <c r="AX278"/>
      <c r="AY278"/>
    </row>
    <row r="279" spans="7:51" s="22" customFormat="1" x14ac:dyDescent="0.25">
      <c r="G279" s="2"/>
      <c r="O279" s="24"/>
      <c r="P279" s="24"/>
      <c r="Q279" s="24"/>
      <c r="R279"/>
      <c r="S279"/>
      <c r="T279"/>
      <c r="U279"/>
      <c r="V279"/>
      <c r="W279"/>
      <c r="X279"/>
      <c r="Y279"/>
      <c r="Z279"/>
      <c r="AA279"/>
      <c r="AB279"/>
      <c r="AC279"/>
      <c r="AD279"/>
      <c r="AE279"/>
      <c r="AF279"/>
      <c r="AG279"/>
      <c r="AH279"/>
      <c r="AI279"/>
      <c r="AJ279"/>
      <c r="AK279"/>
      <c r="AL279"/>
      <c r="AM279"/>
      <c r="AN279"/>
      <c r="AO279"/>
      <c r="AP279"/>
      <c r="AQ279"/>
      <c r="AR279"/>
      <c r="AS279"/>
      <c r="AT279"/>
      <c r="AU279"/>
      <c r="AV279"/>
      <c r="AW279"/>
      <c r="AX279"/>
      <c r="AY279"/>
    </row>
    <row r="280" spans="7:51" s="22" customFormat="1" x14ac:dyDescent="0.25">
      <c r="G280" s="2"/>
      <c r="O280" s="24"/>
      <c r="P280" s="24"/>
      <c r="Q280" s="24"/>
      <c r="R280"/>
      <c r="S280"/>
      <c r="T280"/>
      <c r="U280"/>
      <c r="V280"/>
      <c r="W280"/>
      <c r="X280"/>
      <c r="Y280"/>
      <c r="Z280"/>
      <c r="AA280"/>
      <c r="AB280"/>
      <c r="AC280"/>
      <c r="AD280"/>
      <c r="AE280"/>
      <c r="AF280"/>
      <c r="AG280"/>
      <c r="AH280"/>
      <c r="AI280"/>
      <c r="AJ280"/>
      <c r="AK280"/>
      <c r="AL280"/>
      <c r="AM280"/>
      <c r="AN280"/>
      <c r="AO280"/>
      <c r="AP280"/>
      <c r="AQ280"/>
      <c r="AR280"/>
      <c r="AS280"/>
      <c r="AT280"/>
      <c r="AU280"/>
      <c r="AV280"/>
      <c r="AW280"/>
      <c r="AX280"/>
      <c r="AY280"/>
    </row>
    <row r="281" spans="7:51" s="22" customFormat="1" x14ac:dyDescent="0.25">
      <c r="G281" s="2"/>
      <c r="O281" s="24"/>
      <c r="P281" s="24"/>
      <c r="Q281" s="24"/>
      <c r="R281"/>
      <c r="S281"/>
      <c r="T281"/>
      <c r="U281"/>
      <c r="V281"/>
      <c r="W281"/>
      <c r="X281"/>
      <c r="Y281"/>
      <c r="Z281"/>
      <c r="AA281"/>
      <c r="AB281"/>
      <c r="AC281"/>
      <c r="AD281"/>
      <c r="AE281"/>
      <c r="AF281"/>
      <c r="AG281"/>
      <c r="AH281"/>
      <c r="AI281"/>
      <c r="AJ281"/>
      <c r="AK281"/>
      <c r="AL281"/>
      <c r="AM281"/>
      <c r="AN281"/>
      <c r="AO281"/>
      <c r="AP281"/>
      <c r="AQ281"/>
      <c r="AR281"/>
      <c r="AS281"/>
      <c r="AT281"/>
      <c r="AU281"/>
      <c r="AV281"/>
      <c r="AW281"/>
      <c r="AX281"/>
      <c r="AY281"/>
    </row>
    <row r="282" spans="7:51" s="22" customFormat="1" x14ac:dyDescent="0.25">
      <c r="G282" s="2"/>
      <c r="O282" s="24"/>
      <c r="P282" s="24"/>
      <c r="Q282" s="24"/>
      <c r="R282"/>
      <c r="S282"/>
      <c r="T282"/>
      <c r="U282"/>
      <c r="V282"/>
      <c r="W282"/>
      <c r="X282"/>
      <c r="Y282"/>
      <c r="Z282"/>
      <c r="AA282"/>
      <c r="AB282"/>
      <c r="AC282"/>
      <c r="AD282"/>
      <c r="AE282"/>
      <c r="AF282"/>
      <c r="AG282"/>
      <c r="AH282"/>
      <c r="AI282"/>
      <c r="AJ282"/>
      <c r="AK282"/>
      <c r="AL282"/>
      <c r="AM282"/>
      <c r="AN282"/>
      <c r="AO282"/>
      <c r="AP282"/>
      <c r="AQ282"/>
      <c r="AR282"/>
      <c r="AS282"/>
      <c r="AT282"/>
      <c r="AU282"/>
      <c r="AV282"/>
      <c r="AW282"/>
      <c r="AX282"/>
      <c r="AY282"/>
    </row>
    <row r="283" spans="7:51" s="22" customFormat="1" x14ac:dyDescent="0.25">
      <c r="G283" s="2"/>
      <c r="O283" s="24"/>
      <c r="P283" s="24"/>
      <c r="Q283" s="24"/>
      <c r="R283"/>
      <c r="S283"/>
      <c r="T283"/>
      <c r="U283"/>
      <c r="V283"/>
      <c r="W283"/>
      <c r="X283"/>
      <c r="Y283"/>
      <c r="Z283"/>
      <c r="AA283"/>
      <c r="AB283"/>
      <c r="AC283"/>
      <c r="AD283"/>
      <c r="AE283"/>
      <c r="AF283"/>
      <c r="AG283"/>
      <c r="AH283"/>
      <c r="AI283"/>
      <c r="AJ283"/>
      <c r="AK283"/>
      <c r="AL283"/>
      <c r="AM283"/>
      <c r="AN283"/>
      <c r="AO283"/>
      <c r="AP283"/>
      <c r="AQ283"/>
      <c r="AR283"/>
      <c r="AS283"/>
      <c r="AT283"/>
      <c r="AU283"/>
      <c r="AV283"/>
      <c r="AW283"/>
      <c r="AX283"/>
      <c r="AY283"/>
    </row>
    <row r="284" spans="7:51" s="22" customFormat="1" x14ac:dyDescent="0.25">
      <c r="G284" s="2"/>
      <c r="O284" s="24"/>
      <c r="P284" s="24"/>
      <c r="Q284" s="24"/>
      <c r="R284"/>
      <c r="S284"/>
      <c r="T284"/>
      <c r="U284"/>
      <c r="V284"/>
      <c r="W284"/>
      <c r="X284"/>
      <c r="Y284"/>
      <c r="Z284"/>
      <c r="AA284"/>
      <c r="AB284"/>
      <c r="AC284"/>
      <c r="AD284"/>
      <c r="AE284"/>
      <c r="AF284"/>
      <c r="AG284"/>
      <c r="AH284"/>
      <c r="AI284"/>
      <c r="AJ284"/>
      <c r="AK284"/>
      <c r="AL284"/>
      <c r="AM284"/>
      <c r="AN284"/>
      <c r="AO284"/>
      <c r="AP284"/>
      <c r="AQ284"/>
      <c r="AR284"/>
      <c r="AS284"/>
      <c r="AT284"/>
      <c r="AU284"/>
      <c r="AV284"/>
      <c r="AW284"/>
      <c r="AX284"/>
      <c r="AY284"/>
    </row>
    <row r="285" spans="7:51" s="22" customFormat="1" x14ac:dyDescent="0.25">
      <c r="G285" s="2"/>
      <c r="O285" s="24"/>
      <c r="P285" s="24"/>
      <c r="Q285" s="24"/>
      <c r="R285"/>
      <c r="S285"/>
      <c r="T285"/>
      <c r="U285"/>
      <c r="V285"/>
      <c r="W285"/>
      <c r="X285"/>
      <c r="Y285"/>
      <c r="Z285"/>
      <c r="AA285"/>
      <c r="AB285"/>
      <c r="AC285"/>
      <c r="AD285"/>
      <c r="AE285"/>
      <c r="AF285"/>
      <c r="AG285"/>
      <c r="AH285"/>
      <c r="AI285"/>
      <c r="AJ285"/>
      <c r="AK285"/>
      <c r="AL285"/>
      <c r="AM285"/>
      <c r="AN285"/>
      <c r="AO285"/>
      <c r="AP285"/>
      <c r="AQ285"/>
      <c r="AR285"/>
      <c r="AS285"/>
      <c r="AT285"/>
      <c r="AU285"/>
      <c r="AV285"/>
      <c r="AW285"/>
      <c r="AX285"/>
      <c r="AY285"/>
    </row>
    <row r="286" spans="7:51" s="22" customFormat="1" x14ac:dyDescent="0.25">
      <c r="G286" s="2"/>
      <c r="O286" s="24"/>
      <c r="P286" s="24"/>
      <c r="Q286" s="24"/>
      <c r="R286"/>
      <c r="S286"/>
      <c r="T286"/>
      <c r="U286"/>
      <c r="V286"/>
      <c r="W286"/>
      <c r="X286"/>
      <c r="Y286"/>
      <c r="Z286"/>
      <c r="AA286"/>
      <c r="AB286"/>
      <c r="AC286"/>
      <c r="AD286"/>
      <c r="AE286"/>
      <c r="AF286"/>
      <c r="AG286"/>
      <c r="AH286"/>
      <c r="AI286"/>
      <c r="AJ286"/>
      <c r="AK286"/>
      <c r="AL286"/>
      <c r="AM286"/>
      <c r="AN286"/>
      <c r="AO286"/>
      <c r="AP286"/>
      <c r="AQ286"/>
      <c r="AR286"/>
      <c r="AS286"/>
      <c r="AT286"/>
      <c r="AU286"/>
      <c r="AV286"/>
      <c r="AW286"/>
      <c r="AX286"/>
      <c r="AY286"/>
    </row>
    <row r="287" spans="7:51" s="22" customFormat="1" x14ac:dyDescent="0.25">
      <c r="G287" s="2"/>
      <c r="O287" s="24"/>
      <c r="P287" s="24"/>
      <c r="Q287" s="24"/>
      <c r="R287"/>
      <c r="S287"/>
      <c r="T287"/>
      <c r="U287"/>
      <c r="V287"/>
      <c r="W287"/>
      <c r="X287"/>
      <c r="Y287"/>
      <c r="Z287"/>
      <c r="AA287"/>
      <c r="AB287"/>
      <c r="AC287"/>
      <c r="AD287"/>
      <c r="AE287"/>
      <c r="AF287"/>
      <c r="AG287"/>
      <c r="AH287"/>
      <c r="AI287"/>
      <c r="AJ287"/>
      <c r="AK287"/>
      <c r="AL287"/>
      <c r="AM287"/>
      <c r="AN287"/>
      <c r="AO287"/>
      <c r="AP287"/>
      <c r="AQ287"/>
      <c r="AR287"/>
      <c r="AS287"/>
      <c r="AT287"/>
      <c r="AU287"/>
      <c r="AV287"/>
      <c r="AW287"/>
      <c r="AX287"/>
      <c r="AY287"/>
    </row>
    <row r="288" spans="7:51" s="22" customFormat="1" x14ac:dyDescent="0.25">
      <c r="G288" s="2"/>
      <c r="O288" s="24"/>
      <c r="P288" s="24"/>
      <c r="Q288" s="24"/>
      <c r="R288"/>
      <c r="S288"/>
      <c r="T288"/>
      <c r="U288"/>
      <c r="V288"/>
      <c r="W288"/>
      <c r="X288"/>
      <c r="Y288"/>
      <c r="Z288"/>
      <c r="AA288"/>
      <c r="AB288"/>
      <c r="AC288"/>
      <c r="AD288"/>
      <c r="AE288"/>
      <c r="AF288"/>
      <c r="AG288"/>
      <c r="AH288"/>
      <c r="AI288"/>
      <c r="AJ288"/>
      <c r="AK288"/>
      <c r="AL288"/>
      <c r="AM288"/>
      <c r="AN288"/>
      <c r="AO288"/>
      <c r="AP288"/>
      <c r="AQ288"/>
      <c r="AR288"/>
      <c r="AS288"/>
      <c r="AT288"/>
      <c r="AU288"/>
      <c r="AV288"/>
      <c r="AW288"/>
      <c r="AX288"/>
      <c r="AY288"/>
    </row>
    <row r="289" spans="7:51" s="22" customFormat="1" x14ac:dyDescent="0.25">
      <c r="G289" s="2"/>
      <c r="O289" s="24"/>
      <c r="P289" s="24"/>
      <c r="Q289" s="24"/>
      <c r="R289"/>
      <c r="S289"/>
      <c r="T289"/>
      <c r="U289"/>
      <c r="V289"/>
      <c r="W289"/>
      <c r="X289"/>
      <c r="Y289"/>
      <c r="Z289"/>
      <c r="AA289"/>
      <c r="AB289"/>
      <c r="AC289"/>
      <c r="AD289"/>
      <c r="AE289"/>
      <c r="AF289"/>
      <c r="AG289"/>
      <c r="AH289"/>
      <c r="AI289"/>
      <c r="AJ289"/>
      <c r="AK289"/>
      <c r="AL289"/>
      <c r="AM289"/>
      <c r="AN289"/>
      <c r="AO289"/>
      <c r="AP289"/>
      <c r="AQ289"/>
      <c r="AR289"/>
      <c r="AS289"/>
      <c r="AT289"/>
      <c r="AU289"/>
      <c r="AV289"/>
      <c r="AW289"/>
      <c r="AX289"/>
      <c r="AY289"/>
    </row>
    <row r="290" spans="7:51" s="22" customFormat="1" x14ac:dyDescent="0.25">
      <c r="G290" s="2"/>
      <c r="O290" s="24"/>
      <c r="P290" s="24"/>
      <c r="Q290" s="24"/>
      <c r="R290"/>
      <c r="S290"/>
      <c r="T290"/>
      <c r="U290"/>
      <c r="V290"/>
      <c r="W290"/>
      <c r="X290"/>
      <c r="Y290"/>
      <c r="Z290"/>
      <c r="AA290"/>
      <c r="AB290"/>
      <c r="AC290"/>
      <c r="AD290"/>
      <c r="AE290"/>
      <c r="AF290"/>
      <c r="AG290"/>
      <c r="AH290"/>
      <c r="AI290"/>
      <c r="AJ290"/>
      <c r="AK290"/>
      <c r="AL290"/>
      <c r="AM290"/>
      <c r="AN290"/>
      <c r="AO290"/>
      <c r="AP290"/>
      <c r="AQ290"/>
      <c r="AR290"/>
      <c r="AS290"/>
      <c r="AT290"/>
      <c r="AU290"/>
      <c r="AV290"/>
      <c r="AW290"/>
      <c r="AX290"/>
      <c r="AY290"/>
    </row>
    <row r="291" spans="7:51" s="22" customFormat="1" x14ac:dyDescent="0.25">
      <c r="G291" s="2"/>
      <c r="O291" s="24"/>
      <c r="P291" s="24"/>
      <c r="Q291" s="24"/>
      <c r="R291"/>
      <c r="S291"/>
      <c r="T291"/>
      <c r="U291"/>
      <c r="V291"/>
      <c r="W291"/>
      <c r="X291"/>
      <c r="Y291"/>
      <c r="Z291"/>
      <c r="AA291"/>
      <c r="AB291"/>
      <c r="AC291"/>
      <c r="AD291"/>
      <c r="AE291"/>
      <c r="AF291"/>
      <c r="AG291"/>
      <c r="AH291"/>
      <c r="AI291"/>
      <c r="AJ291"/>
      <c r="AK291"/>
      <c r="AL291"/>
      <c r="AM291"/>
      <c r="AN291"/>
      <c r="AO291"/>
      <c r="AP291"/>
      <c r="AQ291"/>
      <c r="AR291"/>
      <c r="AS291"/>
      <c r="AT291"/>
      <c r="AU291"/>
      <c r="AV291"/>
      <c r="AW291"/>
      <c r="AX291"/>
      <c r="AY291"/>
    </row>
    <row r="292" spans="7:51" s="22" customFormat="1" x14ac:dyDescent="0.25">
      <c r="G292" s="2"/>
      <c r="O292" s="24"/>
      <c r="P292" s="24"/>
      <c r="Q292" s="24"/>
      <c r="R292"/>
      <c r="S292"/>
      <c r="T292"/>
      <c r="U292"/>
      <c r="V292"/>
      <c r="W292"/>
      <c r="X292"/>
      <c r="Y292"/>
      <c r="Z292"/>
      <c r="AA292"/>
      <c r="AB292"/>
      <c r="AC292"/>
      <c r="AD292"/>
      <c r="AE292"/>
      <c r="AF292"/>
      <c r="AG292"/>
      <c r="AH292"/>
      <c r="AI292"/>
      <c r="AJ292"/>
      <c r="AK292"/>
      <c r="AL292"/>
      <c r="AM292"/>
      <c r="AN292"/>
      <c r="AO292"/>
      <c r="AP292"/>
      <c r="AQ292"/>
      <c r="AR292"/>
      <c r="AS292"/>
      <c r="AT292"/>
      <c r="AU292"/>
      <c r="AV292"/>
      <c r="AW292"/>
      <c r="AX292"/>
      <c r="AY292"/>
    </row>
    <row r="293" spans="7:51" s="22" customFormat="1" x14ac:dyDescent="0.25">
      <c r="G293" s="2"/>
      <c r="O293" s="24"/>
      <c r="P293" s="24"/>
      <c r="Q293" s="24"/>
      <c r="R293"/>
      <c r="S293"/>
      <c r="T293"/>
      <c r="U293"/>
      <c r="V293"/>
      <c r="W293"/>
      <c r="X293"/>
      <c r="Y293"/>
      <c r="Z293"/>
      <c r="AA293"/>
      <c r="AB293"/>
      <c r="AC293"/>
      <c r="AD293"/>
      <c r="AE293"/>
      <c r="AF293"/>
      <c r="AG293"/>
      <c r="AH293"/>
      <c r="AI293"/>
      <c r="AJ293"/>
      <c r="AK293"/>
      <c r="AL293"/>
      <c r="AM293"/>
      <c r="AN293"/>
      <c r="AO293"/>
      <c r="AP293"/>
      <c r="AQ293"/>
      <c r="AR293"/>
      <c r="AS293"/>
      <c r="AT293"/>
      <c r="AU293"/>
      <c r="AV293"/>
      <c r="AW293"/>
      <c r="AX293"/>
      <c r="AY293"/>
    </row>
    <row r="294" spans="7:51" s="22" customFormat="1" x14ac:dyDescent="0.25">
      <c r="G294" s="2"/>
      <c r="O294" s="24"/>
      <c r="P294" s="24"/>
      <c r="Q294" s="24"/>
      <c r="R294"/>
      <c r="S294"/>
      <c r="T294"/>
      <c r="U294"/>
      <c r="V294"/>
      <c r="W294"/>
      <c r="X294"/>
      <c r="Y294"/>
      <c r="Z294"/>
      <c r="AA294"/>
      <c r="AB294"/>
      <c r="AC294"/>
      <c r="AD294"/>
      <c r="AE294"/>
      <c r="AF294"/>
      <c r="AG294"/>
      <c r="AH294"/>
      <c r="AI294"/>
      <c r="AJ294"/>
      <c r="AK294"/>
      <c r="AL294"/>
      <c r="AM294"/>
      <c r="AN294"/>
      <c r="AO294"/>
      <c r="AP294"/>
      <c r="AQ294"/>
      <c r="AR294"/>
      <c r="AS294"/>
      <c r="AT294"/>
      <c r="AU294"/>
      <c r="AV294"/>
      <c r="AW294"/>
      <c r="AX294"/>
      <c r="AY294"/>
    </row>
    <row r="295" spans="7:51" s="22" customFormat="1" x14ac:dyDescent="0.25">
      <c r="G295" s="2"/>
      <c r="O295" s="24"/>
      <c r="P295" s="24"/>
      <c r="Q295" s="24"/>
      <c r="R295"/>
      <c r="S295"/>
      <c r="T295"/>
      <c r="U295"/>
      <c r="V295"/>
      <c r="W295"/>
      <c r="X295"/>
      <c r="Y295"/>
      <c r="Z295"/>
      <c r="AA295"/>
      <c r="AB295"/>
      <c r="AC295"/>
      <c r="AD295"/>
      <c r="AE295"/>
      <c r="AF295"/>
      <c r="AG295"/>
      <c r="AH295"/>
      <c r="AI295"/>
      <c r="AJ295"/>
      <c r="AK295"/>
      <c r="AL295"/>
      <c r="AM295"/>
      <c r="AN295"/>
      <c r="AO295"/>
      <c r="AP295"/>
      <c r="AQ295"/>
      <c r="AR295"/>
      <c r="AS295"/>
      <c r="AT295"/>
      <c r="AU295"/>
      <c r="AV295"/>
      <c r="AW295"/>
      <c r="AX295"/>
      <c r="AY295"/>
    </row>
    <row r="296" spans="7:51" s="22" customFormat="1" x14ac:dyDescent="0.25">
      <c r="G296" s="2"/>
      <c r="O296" s="24"/>
      <c r="P296" s="24"/>
      <c r="Q296" s="24"/>
      <c r="R296"/>
      <c r="S296"/>
      <c r="T296"/>
      <c r="U296"/>
      <c r="V296"/>
      <c r="W296"/>
      <c r="X296"/>
      <c r="Y296"/>
      <c r="Z296"/>
      <c r="AA296"/>
      <c r="AB296"/>
      <c r="AC296"/>
      <c r="AD296"/>
      <c r="AE296"/>
      <c r="AF296"/>
      <c r="AG296"/>
      <c r="AH296"/>
      <c r="AI296"/>
      <c r="AJ296"/>
      <c r="AK296"/>
      <c r="AL296"/>
      <c r="AM296"/>
      <c r="AN296"/>
      <c r="AO296"/>
      <c r="AP296"/>
      <c r="AQ296"/>
      <c r="AR296"/>
      <c r="AS296"/>
      <c r="AT296"/>
      <c r="AU296"/>
      <c r="AV296"/>
      <c r="AW296"/>
      <c r="AX296"/>
      <c r="AY296"/>
    </row>
    <row r="297" spans="7:51" s="22" customFormat="1" x14ac:dyDescent="0.25">
      <c r="G297" s="2"/>
      <c r="O297" s="24"/>
      <c r="P297" s="24"/>
      <c r="Q297" s="24"/>
      <c r="R297"/>
      <c r="S297"/>
      <c r="T297"/>
      <c r="U297"/>
      <c r="V297"/>
      <c r="W297"/>
      <c r="X297"/>
      <c r="Y297"/>
      <c r="Z297"/>
      <c r="AA297"/>
      <c r="AB297"/>
      <c r="AC297"/>
      <c r="AD297"/>
      <c r="AE297"/>
      <c r="AF297"/>
      <c r="AG297"/>
      <c r="AH297"/>
      <c r="AI297"/>
      <c r="AJ297"/>
      <c r="AK297"/>
      <c r="AL297"/>
      <c r="AM297"/>
      <c r="AN297"/>
      <c r="AO297"/>
      <c r="AP297"/>
      <c r="AQ297"/>
      <c r="AR297"/>
      <c r="AS297"/>
      <c r="AT297"/>
      <c r="AU297"/>
      <c r="AV297"/>
      <c r="AW297"/>
      <c r="AX297"/>
      <c r="AY297"/>
    </row>
    <row r="298" spans="7:51" s="22" customFormat="1" x14ac:dyDescent="0.25">
      <c r="G298" s="2"/>
      <c r="O298" s="24"/>
      <c r="P298" s="24"/>
      <c r="Q298" s="24"/>
      <c r="R298"/>
      <c r="S298"/>
      <c r="T298"/>
      <c r="U298"/>
      <c r="V298"/>
      <c r="W298"/>
      <c r="X298"/>
      <c r="Y298"/>
      <c r="Z298"/>
      <c r="AA298"/>
      <c r="AB298"/>
      <c r="AC298"/>
      <c r="AD298"/>
      <c r="AE298"/>
      <c r="AF298"/>
      <c r="AG298"/>
      <c r="AH298"/>
      <c r="AI298"/>
      <c r="AJ298"/>
      <c r="AK298"/>
      <c r="AL298"/>
      <c r="AM298"/>
      <c r="AN298"/>
      <c r="AO298"/>
      <c r="AP298"/>
      <c r="AQ298"/>
      <c r="AR298"/>
      <c r="AS298"/>
      <c r="AT298"/>
      <c r="AU298"/>
      <c r="AV298"/>
      <c r="AW298"/>
      <c r="AX298"/>
      <c r="AY298"/>
    </row>
    <row r="299" spans="7:51" s="22" customFormat="1" x14ac:dyDescent="0.25">
      <c r="G299" s="2"/>
      <c r="O299" s="24"/>
      <c r="P299" s="24"/>
      <c r="Q299" s="24"/>
      <c r="R299"/>
      <c r="S299"/>
      <c r="T299"/>
      <c r="U299"/>
      <c r="V299"/>
      <c r="W299"/>
      <c r="X299"/>
      <c r="Y299"/>
      <c r="Z299"/>
      <c r="AA299"/>
      <c r="AB299"/>
      <c r="AC299"/>
      <c r="AD299"/>
      <c r="AE299"/>
      <c r="AF299"/>
      <c r="AG299"/>
      <c r="AH299"/>
      <c r="AI299"/>
      <c r="AJ299"/>
      <c r="AK299"/>
      <c r="AL299"/>
      <c r="AM299"/>
      <c r="AN299"/>
      <c r="AO299"/>
      <c r="AP299"/>
      <c r="AQ299"/>
      <c r="AR299"/>
      <c r="AS299"/>
      <c r="AT299"/>
      <c r="AU299"/>
      <c r="AV299"/>
      <c r="AW299"/>
      <c r="AX299"/>
      <c r="AY299"/>
    </row>
    <row r="300" spans="7:51" s="22" customFormat="1" x14ac:dyDescent="0.25">
      <c r="G300" s="2"/>
      <c r="O300" s="24"/>
      <c r="P300" s="24"/>
      <c r="Q300" s="24"/>
      <c r="R300"/>
      <c r="S300"/>
      <c r="T300"/>
      <c r="U300"/>
      <c r="V300"/>
      <c r="W300"/>
      <c r="X300"/>
      <c r="Y300"/>
      <c r="Z300"/>
      <c r="AA300"/>
      <c r="AB300"/>
      <c r="AC300"/>
      <c r="AD300"/>
      <c r="AE300"/>
      <c r="AF300"/>
      <c r="AG300"/>
      <c r="AH300"/>
      <c r="AI300"/>
      <c r="AJ300"/>
      <c r="AK300"/>
      <c r="AL300"/>
      <c r="AM300"/>
      <c r="AN300"/>
      <c r="AO300"/>
      <c r="AP300"/>
      <c r="AQ300"/>
      <c r="AR300"/>
      <c r="AS300"/>
      <c r="AT300"/>
      <c r="AU300"/>
      <c r="AV300"/>
      <c r="AW300"/>
      <c r="AX300"/>
      <c r="AY300"/>
    </row>
    <row r="301" spans="7:51" s="22" customFormat="1" x14ac:dyDescent="0.25">
      <c r="G301" s="2"/>
      <c r="O301" s="24"/>
      <c r="P301" s="24"/>
      <c r="Q301" s="24"/>
      <c r="R301"/>
      <c r="S301"/>
      <c r="T301"/>
      <c r="U301"/>
      <c r="V301"/>
      <c r="W301"/>
      <c r="X301"/>
      <c r="Y301"/>
      <c r="Z301"/>
      <c r="AA301"/>
      <c r="AB301"/>
      <c r="AC301"/>
      <c r="AD301"/>
      <c r="AE301"/>
      <c r="AF301"/>
      <c r="AG301"/>
      <c r="AH301"/>
      <c r="AI301"/>
      <c r="AJ301"/>
      <c r="AK301"/>
      <c r="AL301"/>
      <c r="AM301"/>
      <c r="AN301"/>
      <c r="AO301"/>
      <c r="AP301"/>
      <c r="AQ301"/>
      <c r="AR301"/>
      <c r="AS301"/>
      <c r="AT301"/>
      <c r="AU301"/>
      <c r="AV301"/>
      <c r="AW301"/>
      <c r="AX301"/>
      <c r="AY301"/>
    </row>
    <row r="302" spans="7:51" s="22" customFormat="1" x14ac:dyDescent="0.25">
      <c r="G302" s="2"/>
      <c r="O302" s="24"/>
      <c r="P302" s="24"/>
      <c r="Q302" s="24"/>
      <c r="R302"/>
      <c r="S302"/>
      <c r="T302"/>
      <c r="U302"/>
      <c r="V302"/>
      <c r="W302"/>
      <c r="X302"/>
      <c r="Y302"/>
      <c r="Z302"/>
      <c r="AA302"/>
      <c r="AB302"/>
      <c r="AC302"/>
      <c r="AD302"/>
      <c r="AE302"/>
      <c r="AF302"/>
      <c r="AG302"/>
      <c r="AH302"/>
      <c r="AI302"/>
      <c r="AJ302"/>
      <c r="AK302"/>
      <c r="AL302"/>
      <c r="AM302"/>
      <c r="AN302"/>
      <c r="AO302"/>
      <c r="AP302"/>
      <c r="AQ302"/>
      <c r="AR302"/>
      <c r="AS302"/>
      <c r="AT302"/>
      <c r="AU302"/>
      <c r="AV302"/>
      <c r="AW302"/>
      <c r="AX302"/>
      <c r="AY302"/>
    </row>
    <row r="303" spans="7:51" s="22" customFormat="1" x14ac:dyDescent="0.25">
      <c r="G303" s="2"/>
      <c r="O303" s="24"/>
      <c r="P303" s="24"/>
      <c r="Q303" s="24"/>
      <c r="R303"/>
      <c r="S303"/>
      <c r="T303"/>
      <c r="U303"/>
      <c r="V303"/>
      <c r="W303"/>
      <c r="X303"/>
      <c r="Y303"/>
      <c r="Z303"/>
      <c r="AA303"/>
      <c r="AB303"/>
      <c r="AC303"/>
      <c r="AD303"/>
      <c r="AE303"/>
      <c r="AF303"/>
      <c r="AG303"/>
      <c r="AH303"/>
      <c r="AI303"/>
      <c r="AJ303"/>
      <c r="AK303"/>
      <c r="AL303"/>
      <c r="AM303"/>
      <c r="AN303"/>
      <c r="AO303"/>
      <c r="AP303"/>
      <c r="AQ303"/>
      <c r="AR303"/>
      <c r="AS303"/>
      <c r="AT303"/>
      <c r="AU303"/>
      <c r="AV303"/>
      <c r="AW303"/>
      <c r="AX303"/>
      <c r="AY303"/>
    </row>
    <row r="304" spans="7:51" s="22" customFormat="1" x14ac:dyDescent="0.25">
      <c r="G304" s="2"/>
      <c r="O304" s="24"/>
      <c r="P304" s="24"/>
      <c r="Q304" s="24"/>
      <c r="R304"/>
      <c r="S304"/>
      <c r="T304"/>
      <c r="U304"/>
      <c r="V304"/>
      <c r="W304"/>
      <c r="X304"/>
      <c r="Y304"/>
      <c r="Z304"/>
      <c r="AA304"/>
      <c r="AB304"/>
      <c r="AC304"/>
      <c r="AD304"/>
      <c r="AE304"/>
      <c r="AF304"/>
      <c r="AG304"/>
      <c r="AH304"/>
      <c r="AI304"/>
      <c r="AJ304"/>
      <c r="AK304"/>
      <c r="AL304"/>
      <c r="AM304"/>
      <c r="AN304"/>
      <c r="AO304"/>
      <c r="AP304"/>
      <c r="AQ304"/>
      <c r="AR304"/>
      <c r="AS304"/>
      <c r="AT304"/>
      <c r="AU304"/>
      <c r="AV304"/>
      <c r="AW304"/>
      <c r="AX304"/>
      <c r="AY304"/>
    </row>
    <row r="305" spans="7:51" s="22" customFormat="1" x14ac:dyDescent="0.25">
      <c r="G305" s="2"/>
      <c r="O305" s="24"/>
      <c r="P305" s="24"/>
      <c r="Q305" s="24"/>
      <c r="R305"/>
      <c r="S305"/>
      <c r="T305"/>
      <c r="U305"/>
      <c r="V305"/>
      <c r="W305"/>
      <c r="X305"/>
      <c r="Y305"/>
      <c r="Z305"/>
      <c r="AA305"/>
      <c r="AB305"/>
      <c r="AC305"/>
      <c r="AD305"/>
      <c r="AE305"/>
      <c r="AF305"/>
      <c r="AG305"/>
      <c r="AH305"/>
      <c r="AI305"/>
      <c r="AJ305"/>
      <c r="AK305"/>
      <c r="AL305"/>
      <c r="AM305"/>
      <c r="AN305"/>
      <c r="AO305"/>
      <c r="AP305"/>
      <c r="AQ305"/>
      <c r="AR305"/>
      <c r="AS305"/>
      <c r="AT305"/>
      <c r="AU305"/>
      <c r="AV305"/>
      <c r="AW305"/>
      <c r="AX305"/>
      <c r="AY305"/>
    </row>
    <row r="306" spans="7:51" s="22" customFormat="1" x14ac:dyDescent="0.25">
      <c r="G306" s="2"/>
      <c r="O306" s="24"/>
      <c r="P306" s="24"/>
      <c r="Q306" s="24"/>
      <c r="R306"/>
      <c r="S306"/>
      <c r="T306"/>
      <c r="U306"/>
      <c r="V306"/>
      <c r="W306"/>
      <c r="X306"/>
      <c r="Y306"/>
      <c r="Z306"/>
      <c r="AA306"/>
      <c r="AB306"/>
      <c r="AC306"/>
      <c r="AD306"/>
      <c r="AE306"/>
      <c r="AF306"/>
      <c r="AG306"/>
      <c r="AH306"/>
      <c r="AI306"/>
      <c r="AJ306"/>
      <c r="AK306"/>
      <c r="AL306"/>
      <c r="AM306"/>
      <c r="AN306"/>
      <c r="AO306"/>
      <c r="AP306"/>
      <c r="AQ306"/>
      <c r="AR306"/>
      <c r="AS306"/>
      <c r="AT306"/>
      <c r="AU306"/>
      <c r="AV306"/>
      <c r="AW306"/>
      <c r="AX306"/>
      <c r="AY306"/>
    </row>
    <row r="307" spans="7:51" s="22" customFormat="1" x14ac:dyDescent="0.25">
      <c r="G307" s="2"/>
      <c r="O307" s="24"/>
      <c r="P307" s="24"/>
      <c r="Q307" s="24"/>
      <c r="R307"/>
      <c r="S307"/>
      <c r="T307"/>
      <c r="U307"/>
      <c r="V307"/>
      <c r="W307"/>
      <c r="X307"/>
      <c r="Y307"/>
      <c r="Z307"/>
      <c r="AA307"/>
      <c r="AB307"/>
      <c r="AC307"/>
      <c r="AD307"/>
      <c r="AE307"/>
      <c r="AF307"/>
      <c r="AG307"/>
      <c r="AH307"/>
      <c r="AI307"/>
      <c r="AJ307"/>
      <c r="AK307"/>
      <c r="AL307"/>
      <c r="AM307"/>
      <c r="AN307"/>
      <c r="AO307"/>
      <c r="AP307"/>
      <c r="AQ307"/>
      <c r="AR307"/>
      <c r="AS307"/>
      <c r="AT307"/>
      <c r="AU307"/>
      <c r="AV307"/>
      <c r="AW307"/>
      <c r="AX307"/>
      <c r="AY307"/>
    </row>
    <row r="308" spans="7:51" s="22" customFormat="1" x14ac:dyDescent="0.25">
      <c r="G308" s="2"/>
      <c r="O308" s="24"/>
      <c r="P308" s="24"/>
      <c r="Q308" s="24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  <c r="AJ308"/>
      <c r="AK308"/>
      <c r="AL308"/>
      <c r="AM308"/>
      <c r="AN308"/>
      <c r="AO308"/>
      <c r="AP308"/>
      <c r="AQ308"/>
      <c r="AR308"/>
      <c r="AS308"/>
      <c r="AT308"/>
      <c r="AU308"/>
      <c r="AV308"/>
      <c r="AW308"/>
      <c r="AX308"/>
      <c r="AY308"/>
    </row>
    <row r="309" spans="7:51" s="22" customFormat="1" x14ac:dyDescent="0.25">
      <c r="G309" s="2"/>
      <c r="O309" s="24"/>
      <c r="P309" s="24"/>
      <c r="Q309" s="24"/>
      <c r="R309"/>
      <c r="S309"/>
      <c r="T309"/>
      <c r="U309"/>
      <c r="V309"/>
      <c r="W309"/>
      <c r="X309"/>
      <c r="Y309"/>
      <c r="Z309"/>
      <c r="AA309"/>
      <c r="AB309"/>
      <c r="AC309"/>
      <c r="AD309"/>
      <c r="AE309"/>
      <c r="AF309"/>
      <c r="AG309"/>
      <c r="AH309"/>
      <c r="AI309"/>
      <c r="AJ309"/>
      <c r="AK309"/>
      <c r="AL309"/>
      <c r="AM309"/>
      <c r="AN309"/>
      <c r="AO309"/>
      <c r="AP309"/>
      <c r="AQ309"/>
      <c r="AR309"/>
      <c r="AS309"/>
      <c r="AT309"/>
      <c r="AU309"/>
      <c r="AV309"/>
      <c r="AW309"/>
      <c r="AX309"/>
      <c r="AY309"/>
    </row>
    <row r="310" spans="7:51" s="22" customFormat="1" x14ac:dyDescent="0.25">
      <c r="G310" s="2"/>
      <c r="O310" s="24"/>
      <c r="P310" s="24"/>
      <c r="Q310" s="24"/>
      <c r="R310"/>
      <c r="S310"/>
      <c r="T310"/>
      <c r="U310"/>
      <c r="V310"/>
      <c r="W310"/>
      <c r="X310"/>
      <c r="Y310"/>
      <c r="Z310"/>
      <c r="AA310"/>
      <c r="AB310"/>
      <c r="AC310"/>
      <c r="AD310"/>
      <c r="AE310"/>
      <c r="AF310"/>
      <c r="AG310"/>
      <c r="AH310"/>
      <c r="AI310"/>
      <c r="AJ310"/>
      <c r="AK310"/>
      <c r="AL310"/>
      <c r="AM310"/>
      <c r="AN310"/>
      <c r="AO310"/>
      <c r="AP310"/>
      <c r="AQ310"/>
      <c r="AR310"/>
      <c r="AS310"/>
      <c r="AT310"/>
      <c r="AU310"/>
      <c r="AV310"/>
      <c r="AW310"/>
      <c r="AX310"/>
      <c r="AY310"/>
    </row>
    <row r="311" spans="7:51" s="22" customFormat="1" x14ac:dyDescent="0.25">
      <c r="G311" s="2"/>
      <c r="O311" s="24"/>
      <c r="P311" s="24"/>
      <c r="Q311" s="24"/>
      <c r="R311"/>
      <c r="S311"/>
      <c r="T311"/>
      <c r="U311"/>
      <c r="V311"/>
      <c r="W311"/>
      <c r="X311"/>
      <c r="Y311"/>
      <c r="Z311"/>
      <c r="AA311"/>
      <c r="AB311"/>
      <c r="AC311"/>
      <c r="AD311"/>
      <c r="AE311"/>
      <c r="AF311"/>
      <c r="AG311"/>
      <c r="AH311"/>
      <c r="AI311"/>
      <c r="AJ311"/>
      <c r="AK311"/>
      <c r="AL311"/>
      <c r="AM311"/>
      <c r="AN311"/>
      <c r="AO311"/>
      <c r="AP311"/>
      <c r="AQ311"/>
      <c r="AR311"/>
      <c r="AS311"/>
      <c r="AT311"/>
      <c r="AU311"/>
      <c r="AV311"/>
      <c r="AW311"/>
      <c r="AX311"/>
      <c r="AY311"/>
    </row>
    <row r="312" spans="7:51" s="22" customFormat="1" x14ac:dyDescent="0.25">
      <c r="G312" s="2"/>
      <c r="O312" s="24"/>
      <c r="P312" s="24"/>
      <c r="Q312" s="24"/>
      <c r="R312"/>
      <c r="S312"/>
      <c r="T312"/>
      <c r="U312"/>
      <c r="V312"/>
      <c r="W312"/>
      <c r="X312"/>
      <c r="Y312"/>
      <c r="Z312"/>
      <c r="AA312"/>
      <c r="AB312"/>
      <c r="AC312"/>
      <c r="AD312"/>
      <c r="AE312"/>
      <c r="AF312"/>
      <c r="AG312"/>
      <c r="AH312"/>
      <c r="AI312"/>
      <c r="AJ312"/>
      <c r="AK312"/>
      <c r="AL312"/>
      <c r="AM312"/>
      <c r="AN312"/>
      <c r="AO312"/>
      <c r="AP312"/>
      <c r="AQ312"/>
      <c r="AR312"/>
      <c r="AS312"/>
      <c r="AT312"/>
      <c r="AU312"/>
      <c r="AV312"/>
      <c r="AW312"/>
      <c r="AX312"/>
      <c r="AY312"/>
    </row>
    <row r="313" spans="7:51" s="22" customFormat="1" x14ac:dyDescent="0.25">
      <c r="G313" s="2"/>
      <c r="O313" s="24"/>
      <c r="P313" s="24"/>
      <c r="Q313" s="24"/>
      <c r="R313"/>
      <c r="S313"/>
      <c r="T313"/>
      <c r="U313"/>
      <c r="V313"/>
      <c r="W313"/>
      <c r="X313"/>
      <c r="Y313"/>
      <c r="Z313"/>
      <c r="AA313"/>
      <c r="AB313"/>
      <c r="AC313"/>
      <c r="AD313"/>
      <c r="AE313"/>
      <c r="AF313"/>
      <c r="AG313"/>
      <c r="AH313"/>
      <c r="AI313"/>
      <c r="AJ313"/>
      <c r="AK313"/>
      <c r="AL313"/>
      <c r="AM313"/>
      <c r="AN313"/>
      <c r="AO313"/>
      <c r="AP313"/>
      <c r="AQ313"/>
      <c r="AR313"/>
      <c r="AS313"/>
      <c r="AT313"/>
      <c r="AU313"/>
      <c r="AV313"/>
      <c r="AW313"/>
      <c r="AX313"/>
      <c r="AY313"/>
    </row>
    <row r="314" spans="7:51" s="22" customFormat="1" x14ac:dyDescent="0.25">
      <c r="G314" s="2"/>
      <c r="O314" s="24"/>
      <c r="P314" s="24"/>
      <c r="Q314" s="24"/>
      <c r="R314"/>
      <c r="S314"/>
      <c r="T314"/>
      <c r="U314"/>
      <c r="V314"/>
      <c r="W314"/>
      <c r="X314"/>
      <c r="Y314"/>
      <c r="Z314"/>
      <c r="AA314"/>
      <c r="AB314"/>
      <c r="AC314"/>
      <c r="AD314"/>
      <c r="AE314"/>
      <c r="AF314"/>
      <c r="AG314"/>
      <c r="AH314"/>
      <c r="AI314"/>
      <c r="AJ314"/>
      <c r="AK314"/>
      <c r="AL314"/>
      <c r="AM314"/>
      <c r="AN314"/>
      <c r="AO314"/>
      <c r="AP314"/>
      <c r="AQ314"/>
      <c r="AR314"/>
      <c r="AS314"/>
      <c r="AT314"/>
      <c r="AU314"/>
      <c r="AV314"/>
      <c r="AW314"/>
      <c r="AX314"/>
      <c r="AY314"/>
    </row>
    <row r="315" spans="7:51" s="22" customFormat="1" x14ac:dyDescent="0.25">
      <c r="G315" s="2"/>
      <c r="O315" s="24"/>
      <c r="P315" s="24"/>
      <c r="Q315" s="24"/>
      <c r="R315"/>
      <c r="S315"/>
      <c r="T315"/>
      <c r="U315"/>
      <c r="V315"/>
      <c r="W315"/>
      <c r="X315"/>
      <c r="Y315"/>
      <c r="Z315"/>
      <c r="AA315"/>
      <c r="AB315"/>
      <c r="AC315"/>
      <c r="AD315"/>
      <c r="AE315"/>
      <c r="AF315"/>
      <c r="AG315"/>
      <c r="AH315"/>
      <c r="AI315"/>
      <c r="AJ315"/>
      <c r="AK315"/>
      <c r="AL315"/>
      <c r="AM315"/>
      <c r="AN315"/>
      <c r="AO315"/>
      <c r="AP315"/>
      <c r="AQ315"/>
      <c r="AR315"/>
      <c r="AS315"/>
      <c r="AT315"/>
      <c r="AU315"/>
      <c r="AV315"/>
      <c r="AW315"/>
      <c r="AX315"/>
      <c r="AY315"/>
    </row>
    <row r="316" spans="7:51" s="22" customFormat="1" x14ac:dyDescent="0.25">
      <c r="G316" s="2"/>
      <c r="O316" s="24"/>
      <c r="P316" s="24"/>
      <c r="Q316" s="24"/>
      <c r="R316"/>
      <c r="S316"/>
      <c r="T316"/>
      <c r="U316"/>
      <c r="V316"/>
      <c r="W316"/>
      <c r="X316"/>
      <c r="Y316"/>
      <c r="Z316"/>
      <c r="AA316"/>
      <c r="AB316"/>
      <c r="AC316"/>
      <c r="AD316"/>
      <c r="AE316"/>
      <c r="AF316"/>
      <c r="AG316"/>
      <c r="AH316"/>
      <c r="AI316"/>
      <c r="AJ316"/>
      <c r="AK316"/>
      <c r="AL316"/>
      <c r="AM316"/>
      <c r="AN316"/>
      <c r="AO316"/>
      <c r="AP316"/>
      <c r="AQ316"/>
      <c r="AR316"/>
      <c r="AS316"/>
      <c r="AT316"/>
      <c r="AU316"/>
      <c r="AV316"/>
      <c r="AW316"/>
      <c r="AX316"/>
      <c r="AY316"/>
    </row>
    <row r="317" spans="7:51" s="22" customFormat="1" x14ac:dyDescent="0.25">
      <c r="G317" s="2"/>
      <c r="O317" s="24"/>
      <c r="P317" s="24"/>
      <c r="Q317" s="24"/>
      <c r="R317"/>
      <c r="S317"/>
      <c r="T317"/>
      <c r="U317"/>
      <c r="V317"/>
      <c r="W317"/>
      <c r="X317"/>
      <c r="Y317"/>
      <c r="Z317"/>
      <c r="AA317"/>
      <c r="AB317"/>
      <c r="AC317"/>
      <c r="AD317"/>
      <c r="AE317"/>
      <c r="AF317"/>
      <c r="AG317"/>
      <c r="AH317"/>
      <c r="AI317"/>
      <c r="AJ317"/>
      <c r="AK317"/>
      <c r="AL317"/>
      <c r="AM317"/>
      <c r="AN317"/>
      <c r="AO317"/>
      <c r="AP317"/>
      <c r="AQ317"/>
      <c r="AR317"/>
      <c r="AS317"/>
      <c r="AT317"/>
      <c r="AU317"/>
      <c r="AV317"/>
      <c r="AW317"/>
      <c r="AX317"/>
      <c r="AY317"/>
    </row>
    <row r="318" spans="7:51" s="22" customFormat="1" x14ac:dyDescent="0.25">
      <c r="G318" s="2"/>
      <c r="O318" s="24"/>
      <c r="P318" s="24"/>
      <c r="Q318" s="24"/>
      <c r="R318"/>
      <c r="S318"/>
      <c r="T318"/>
      <c r="U318"/>
      <c r="V318"/>
      <c r="W318"/>
      <c r="X318"/>
      <c r="Y318"/>
      <c r="Z318"/>
      <c r="AA318"/>
      <c r="AB318"/>
      <c r="AC318"/>
      <c r="AD318"/>
      <c r="AE318"/>
      <c r="AF318"/>
      <c r="AG318"/>
      <c r="AH318"/>
      <c r="AI318"/>
      <c r="AJ318"/>
      <c r="AK318"/>
      <c r="AL318"/>
      <c r="AM318"/>
      <c r="AN318"/>
      <c r="AO318"/>
      <c r="AP318"/>
      <c r="AQ318"/>
      <c r="AR318"/>
      <c r="AS318"/>
      <c r="AT318"/>
      <c r="AU318"/>
      <c r="AV318"/>
      <c r="AW318"/>
      <c r="AX318"/>
      <c r="AY318"/>
    </row>
    <row r="319" spans="7:51" s="22" customFormat="1" x14ac:dyDescent="0.25">
      <c r="G319" s="2"/>
      <c r="O319" s="24"/>
      <c r="P319" s="24"/>
      <c r="Q319" s="24"/>
      <c r="R319"/>
      <c r="S319"/>
      <c r="T319"/>
      <c r="U319"/>
      <c r="V319"/>
      <c r="W319"/>
      <c r="X319"/>
      <c r="Y319"/>
      <c r="Z319"/>
      <c r="AA319"/>
      <c r="AB319"/>
      <c r="AC319"/>
      <c r="AD319"/>
      <c r="AE319"/>
      <c r="AF319"/>
      <c r="AG319"/>
      <c r="AH319"/>
      <c r="AI319"/>
      <c r="AJ319"/>
      <c r="AK319"/>
      <c r="AL319"/>
      <c r="AM319"/>
      <c r="AN319"/>
      <c r="AO319"/>
      <c r="AP319"/>
      <c r="AQ319"/>
      <c r="AR319"/>
      <c r="AS319"/>
      <c r="AT319"/>
      <c r="AU319"/>
      <c r="AV319"/>
      <c r="AW319"/>
      <c r="AX319"/>
      <c r="AY319"/>
    </row>
    <row r="320" spans="7:51" s="22" customFormat="1" x14ac:dyDescent="0.25">
      <c r="G320" s="2"/>
      <c r="O320" s="24"/>
      <c r="P320" s="24"/>
      <c r="Q320" s="24"/>
      <c r="R320"/>
      <c r="S320"/>
      <c r="T320"/>
      <c r="U320"/>
      <c r="V320"/>
      <c r="W320"/>
      <c r="X320"/>
      <c r="Y320"/>
      <c r="Z320"/>
      <c r="AA320"/>
      <c r="AB320"/>
      <c r="AC320"/>
      <c r="AD320"/>
      <c r="AE320"/>
      <c r="AF320"/>
      <c r="AG320"/>
      <c r="AH320"/>
      <c r="AI320"/>
      <c r="AJ320"/>
      <c r="AK320"/>
      <c r="AL320"/>
      <c r="AM320"/>
      <c r="AN320"/>
      <c r="AO320"/>
      <c r="AP320"/>
      <c r="AQ320"/>
      <c r="AR320"/>
      <c r="AS320"/>
      <c r="AT320"/>
      <c r="AU320"/>
      <c r="AV320"/>
      <c r="AW320"/>
      <c r="AX320"/>
      <c r="AY320"/>
    </row>
    <row r="321" spans="7:51" s="22" customFormat="1" x14ac:dyDescent="0.25">
      <c r="G321" s="2"/>
      <c r="O321" s="24"/>
      <c r="P321" s="24"/>
      <c r="Q321" s="24"/>
      <c r="R321"/>
      <c r="S321"/>
      <c r="T321"/>
      <c r="U321"/>
      <c r="V321"/>
      <c r="W321"/>
      <c r="X321"/>
      <c r="Y321"/>
      <c r="Z321"/>
      <c r="AA321"/>
      <c r="AB321"/>
      <c r="AC321"/>
      <c r="AD321"/>
      <c r="AE321"/>
      <c r="AF321"/>
      <c r="AG321"/>
      <c r="AH321"/>
      <c r="AI321"/>
      <c r="AJ321"/>
      <c r="AK321"/>
      <c r="AL321"/>
      <c r="AM321"/>
      <c r="AN321"/>
      <c r="AO321"/>
      <c r="AP321"/>
      <c r="AQ321"/>
      <c r="AR321"/>
      <c r="AS321"/>
      <c r="AT321"/>
      <c r="AU321"/>
      <c r="AV321"/>
      <c r="AW321"/>
      <c r="AX321"/>
      <c r="AY321"/>
    </row>
    <row r="322" spans="7:51" s="22" customFormat="1" x14ac:dyDescent="0.25">
      <c r="G322" s="2"/>
      <c r="O322" s="24"/>
      <c r="P322" s="24"/>
      <c r="Q322" s="24"/>
      <c r="R322"/>
      <c r="S322"/>
      <c r="T322"/>
      <c r="U322"/>
      <c r="V322"/>
      <c r="W322"/>
      <c r="X322"/>
      <c r="Y322"/>
      <c r="Z322"/>
      <c r="AA322"/>
      <c r="AB322"/>
      <c r="AC322"/>
      <c r="AD322"/>
      <c r="AE322"/>
      <c r="AF322"/>
      <c r="AG322"/>
      <c r="AH322"/>
      <c r="AI322"/>
      <c r="AJ322"/>
      <c r="AK322"/>
      <c r="AL322"/>
      <c r="AM322"/>
      <c r="AN322"/>
      <c r="AO322"/>
      <c r="AP322"/>
      <c r="AQ322"/>
      <c r="AR322"/>
      <c r="AS322"/>
      <c r="AT322"/>
      <c r="AU322"/>
      <c r="AV322"/>
      <c r="AW322"/>
      <c r="AX322"/>
      <c r="AY322"/>
    </row>
    <row r="323" spans="7:51" s="22" customFormat="1" x14ac:dyDescent="0.25">
      <c r="G323" s="2"/>
      <c r="O323" s="24"/>
      <c r="P323" s="24"/>
      <c r="Q323" s="24"/>
      <c r="R323"/>
      <c r="S323"/>
      <c r="T323"/>
      <c r="U323"/>
      <c r="V323"/>
      <c r="W323"/>
      <c r="X323"/>
      <c r="Y323"/>
      <c r="Z323"/>
      <c r="AA323"/>
      <c r="AB323"/>
      <c r="AC323"/>
      <c r="AD323"/>
      <c r="AE323"/>
      <c r="AF323"/>
      <c r="AG323"/>
      <c r="AH323"/>
      <c r="AI323"/>
      <c r="AJ323"/>
      <c r="AK323"/>
      <c r="AL323"/>
      <c r="AM323"/>
      <c r="AN323"/>
      <c r="AO323"/>
      <c r="AP323"/>
      <c r="AQ323"/>
      <c r="AR323"/>
      <c r="AS323"/>
      <c r="AT323"/>
      <c r="AU323"/>
      <c r="AV323"/>
      <c r="AW323"/>
      <c r="AX323"/>
      <c r="AY323"/>
    </row>
    <row r="324" spans="7:51" s="22" customFormat="1" x14ac:dyDescent="0.25">
      <c r="G324" s="2"/>
      <c r="O324" s="24"/>
      <c r="P324" s="24"/>
      <c r="Q324" s="24"/>
      <c r="R324"/>
      <c r="S324"/>
      <c r="T324"/>
      <c r="U324"/>
      <c r="V324"/>
      <c r="W324"/>
      <c r="X324"/>
      <c r="Y324"/>
      <c r="Z324"/>
      <c r="AA324"/>
      <c r="AB324"/>
      <c r="AC324"/>
      <c r="AD324"/>
      <c r="AE324"/>
      <c r="AF324"/>
      <c r="AG324"/>
      <c r="AH324"/>
      <c r="AI324"/>
      <c r="AJ324"/>
      <c r="AK324"/>
      <c r="AL324"/>
      <c r="AM324"/>
      <c r="AN324"/>
      <c r="AO324"/>
      <c r="AP324"/>
      <c r="AQ324"/>
      <c r="AR324"/>
      <c r="AS324"/>
      <c r="AT324"/>
      <c r="AU324"/>
      <c r="AV324"/>
      <c r="AW324"/>
      <c r="AX324"/>
      <c r="AY324"/>
    </row>
    <row r="325" spans="7:51" s="22" customFormat="1" x14ac:dyDescent="0.25">
      <c r="G325" s="2"/>
      <c r="O325" s="24"/>
      <c r="P325" s="24"/>
      <c r="Q325" s="24"/>
      <c r="R325"/>
      <c r="S325"/>
      <c r="T325"/>
      <c r="U325"/>
      <c r="V325"/>
      <c r="W325"/>
      <c r="X325"/>
      <c r="Y325"/>
      <c r="Z325"/>
      <c r="AA325"/>
      <c r="AB325"/>
      <c r="AC325"/>
      <c r="AD325"/>
      <c r="AE325"/>
      <c r="AF325"/>
      <c r="AG325"/>
      <c r="AH325"/>
      <c r="AI325"/>
      <c r="AJ325"/>
      <c r="AK325"/>
      <c r="AL325"/>
      <c r="AM325"/>
      <c r="AN325"/>
      <c r="AO325"/>
      <c r="AP325"/>
      <c r="AQ325"/>
      <c r="AR325"/>
      <c r="AS325"/>
      <c r="AT325"/>
      <c r="AU325"/>
      <c r="AV325"/>
      <c r="AW325"/>
      <c r="AX325"/>
      <c r="AY325"/>
    </row>
    <row r="326" spans="7:51" s="22" customFormat="1" x14ac:dyDescent="0.25">
      <c r="G326" s="2"/>
      <c r="O326" s="24"/>
      <c r="P326" s="24"/>
      <c r="Q326" s="24"/>
      <c r="R326"/>
      <c r="S326"/>
      <c r="T326"/>
      <c r="U326"/>
      <c r="V326"/>
      <c r="W326"/>
      <c r="X326"/>
      <c r="Y326"/>
      <c r="Z326"/>
      <c r="AA326"/>
      <c r="AB326"/>
      <c r="AC326"/>
      <c r="AD326"/>
      <c r="AE326"/>
      <c r="AF326"/>
      <c r="AG326"/>
      <c r="AH326"/>
      <c r="AI326"/>
      <c r="AJ326"/>
      <c r="AK326"/>
      <c r="AL326"/>
      <c r="AM326"/>
      <c r="AN326"/>
      <c r="AO326"/>
      <c r="AP326"/>
      <c r="AQ326"/>
      <c r="AR326"/>
      <c r="AS326"/>
      <c r="AT326"/>
      <c r="AU326"/>
      <c r="AV326"/>
      <c r="AW326"/>
      <c r="AX326"/>
      <c r="AY326"/>
    </row>
    <row r="327" spans="7:51" s="22" customFormat="1" x14ac:dyDescent="0.25">
      <c r="G327" s="2"/>
      <c r="O327" s="24"/>
      <c r="P327" s="24"/>
      <c r="Q327" s="24"/>
      <c r="R327"/>
      <c r="S327"/>
      <c r="T327"/>
      <c r="U327"/>
      <c r="V327"/>
      <c r="W327"/>
      <c r="X327"/>
      <c r="Y327"/>
      <c r="Z327"/>
      <c r="AA327"/>
      <c r="AB327"/>
      <c r="AC327"/>
      <c r="AD327"/>
      <c r="AE327"/>
      <c r="AF327"/>
      <c r="AG327"/>
      <c r="AH327"/>
      <c r="AI327"/>
      <c r="AJ327"/>
      <c r="AK327"/>
      <c r="AL327"/>
      <c r="AM327"/>
      <c r="AN327"/>
      <c r="AO327"/>
      <c r="AP327"/>
      <c r="AQ327"/>
      <c r="AR327"/>
      <c r="AS327"/>
      <c r="AT327"/>
      <c r="AU327"/>
      <c r="AV327"/>
      <c r="AW327"/>
      <c r="AX327"/>
      <c r="AY327"/>
    </row>
    <row r="328" spans="7:51" s="22" customFormat="1" x14ac:dyDescent="0.25">
      <c r="G328" s="2"/>
      <c r="O328" s="24"/>
      <c r="P328" s="24"/>
      <c r="Q328" s="24"/>
      <c r="R328"/>
      <c r="S328"/>
      <c r="T328"/>
      <c r="U328"/>
      <c r="V328"/>
      <c r="W328"/>
      <c r="X328"/>
      <c r="Y328"/>
      <c r="Z328"/>
      <c r="AA328"/>
      <c r="AB328"/>
      <c r="AC328"/>
      <c r="AD328"/>
      <c r="AE328"/>
      <c r="AF328"/>
      <c r="AG328"/>
      <c r="AH328"/>
      <c r="AI328"/>
      <c r="AJ328"/>
      <c r="AK328"/>
      <c r="AL328"/>
      <c r="AM328"/>
      <c r="AN328"/>
      <c r="AO328"/>
      <c r="AP328"/>
      <c r="AQ328"/>
      <c r="AR328"/>
      <c r="AS328"/>
      <c r="AT328"/>
      <c r="AU328"/>
      <c r="AV328"/>
      <c r="AW328"/>
      <c r="AX328"/>
      <c r="AY328"/>
    </row>
    <row r="329" spans="7:51" s="22" customFormat="1" x14ac:dyDescent="0.25">
      <c r="G329" s="2"/>
      <c r="O329" s="24"/>
      <c r="P329" s="24"/>
      <c r="Q329" s="24"/>
      <c r="R329"/>
      <c r="S329"/>
      <c r="T329"/>
      <c r="U329"/>
      <c r="V329"/>
      <c r="W329"/>
      <c r="X329"/>
      <c r="Y329"/>
      <c r="Z329"/>
      <c r="AA329"/>
      <c r="AB329"/>
      <c r="AC329"/>
      <c r="AD329"/>
      <c r="AE329"/>
      <c r="AF329"/>
      <c r="AG329"/>
      <c r="AH329"/>
      <c r="AI329"/>
      <c r="AJ329"/>
      <c r="AK329"/>
      <c r="AL329"/>
      <c r="AM329"/>
      <c r="AN329"/>
      <c r="AO329"/>
      <c r="AP329"/>
      <c r="AQ329"/>
      <c r="AR329"/>
      <c r="AS329"/>
      <c r="AT329"/>
      <c r="AU329"/>
      <c r="AV329"/>
      <c r="AW329"/>
      <c r="AX329"/>
      <c r="AY329"/>
    </row>
    <row r="330" spans="7:51" s="22" customFormat="1" x14ac:dyDescent="0.25">
      <c r="G330" s="2"/>
      <c r="O330" s="24"/>
      <c r="P330" s="24"/>
      <c r="Q330" s="24"/>
      <c r="R330"/>
      <c r="S330"/>
      <c r="T330"/>
      <c r="U330"/>
      <c r="V330"/>
      <c r="W330"/>
      <c r="X330"/>
      <c r="Y330"/>
      <c r="Z330"/>
      <c r="AA330"/>
      <c r="AB330"/>
      <c r="AC330"/>
      <c r="AD330"/>
      <c r="AE330"/>
      <c r="AF330"/>
      <c r="AG330"/>
      <c r="AH330"/>
      <c r="AI330"/>
      <c r="AJ330"/>
      <c r="AK330"/>
      <c r="AL330"/>
      <c r="AM330"/>
      <c r="AN330"/>
      <c r="AO330"/>
      <c r="AP330"/>
      <c r="AQ330"/>
      <c r="AR330"/>
      <c r="AS330"/>
      <c r="AT330"/>
      <c r="AU330"/>
      <c r="AV330"/>
      <c r="AW330"/>
      <c r="AX330"/>
      <c r="AY330"/>
    </row>
    <row r="331" spans="7:51" s="22" customFormat="1" x14ac:dyDescent="0.25">
      <c r="G331" s="2"/>
      <c r="O331" s="24"/>
      <c r="P331" s="24"/>
      <c r="Q331" s="24"/>
      <c r="R331"/>
      <c r="S331"/>
      <c r="T331"/>
      <c r="U331"/>
      <c r="V331"/>
      <c r="W331"/>
      <c r="X331"/>
      <c r="Y331"/>
      <c r="Z331"/>
      <c r="AA331"/>
      <c r="AB331"/>
      <c r="AC331"/>
      <c r="AD331"/>
      <c r="AE331"/>
      <c r="AF331"/>
      <c r="AG331"/>
      <c r="AH331"/>
      <c r="AI331"/>
      <c r="AJ331"/>
      <c r="AK331"/>
      <c r="AL331"/>
      <c r="AM331"/>
      <c r="AN331"/>
      <c r="AO331"/>
      <c r="AP331"/>
      <c r="AQ331"/>
      <c r="AR331"/>
      <c r="AS331"/>
      <c r="AT331"/>
      <c r="AU331"/>
      <c r="AV331"/>
      <c r="AW331"/>
      <c r="AX331"/>
      <c r="AY331"/>
    </row>
    <row r="332" spans="7:51" s="22" customFormat="1" x14ac:dyDescent="0.25">
      <c r="G332" s="2"/>
      <c r="O332" s="24"/>
      <c r="P332" s="24"/>
      <c r="Q332" s="24"/>
      <c r="R332"/>
      <c r="S332"/>
      <c r="T332"/>
      <c r="U332"/>
      <c r="V332"/>
      <c r="W332"/>
      <c r="X332"/>
      <c r="Y332"/>
      <c r="Z332"/>
      <c r="AA332"/>
      <c r="AB332"/>
      <c r="AC332"/>
      <c r="AD332"/>
      <c r="AE332"/>
      <c r="AF332"/>
      <c r="AG332"/>
      <c r="AH332"/>
      <c r="AI332"/>
      <c r="AJ332"/>
      <c r="AK332"/>
      <c r="AL332"/>
      <c r="AM332"/>
      <c r="AN332"/>
      <c r="AO332"/>
      <c r="AP332"/>
      <c r="AQ332"/>
      <c r="AR332"/>
      <c r="AS332"/>
      <c r="AT332"/>
      <c r="AU332"/>
      <c r="AV332"/>
      <c r="AW332"/>
      <c r="AX332"/>
      <c r="AY332"/>
    </row>
    <row r="333" spans="7:51" s="22" customFormat="1" x14ac:dyDescent="0.25">
      <c r="G333" s="2"/>
      <c r="O333" s="24"/>
      <c r="P333" s="24"/>
      <c r="Q333" s="24"/>
      <c r="R333"/>
      <c r="S333"/>
      <c r="T333"/>
      <c r="U333"/>
      <c r="V333"/>
      <c r="W333"/>
      <c r="X333"/>
      <c r="Y333"/>
      <c r="Z333"/>
      <c r="AA333"/>
      <c r="AB333"/>
      <c r="AC333"/>
      <c r="AD333"/>
      <c r="AE333"/>
      <c r="AF333"/>
      <c r="AG333"/>
      <c r="AH333"/>
      <c r="AI333"/>
      <c r="AJ333"/>
      <c r="AK333"/>
      <c r="AL333"/>
      <c r="AM333"/>
      <c r="AN333"/>
      <c r="AO333"/>
      <c r="AP333"/>
      <c r="AQ333"/>
      <c r="AR333"/>
      <c r="AS333"/>
      <c r="AT333"/>
      <c r="AU333"/>
      <c r="AV333"/>
      <c r="AW333"/>
      <c r="AX333"/>
      <c r="AY333"/>
    </row>
    <row r="334" spans="7:51" s="22" customFormat="1" x14ac:dyDescent="0.25">
      <c r="G334" s="2"/>
      <c r="O334" s="24"/>
      <c r="P334" s="24"/>
      <c r="Q334" s="24"/>
      <c r="R334"/>
      <c r="S334"/>
      <c r="T334"/>
      <c r="U334"/>
      <c r="V334"/>
      <c r="W334"/>
      <c r="X334"/>
      <c r="Y334"/>
      <c r="Z334"/>
      <c r="AA334"/>
      <c r="AB334"/>
      <c r="AC334"/>
      <c r="AD334"/>
      <c r="AE334"/>
      <c r="AF334"/>
      <c r="AG334"/>
      <c r="AH334"/>
      <c r="AI334"/>
      <c r="AJ334"/>
      <c r="AK334"/>
      <c r="AL334"/>
      <c r="AM334"/>
      <c r="AN334"/>
      <c r="AO334"/>
      <c r="AP334"/>
      <c r="AQ334"/>
      <c r="AR334"/>
      <c r="AS334"/>
      <c r="AT334"/>
      <c r="AU334"/>
      <c r="AV334"/>
      <c r="AW334"/>
      <c r="AX334"/>
      <c r="AY334"/>
    </row>
    <row r="335" spans="7:51" s="22" customFormat="1" x14ac:dyDescent="0.25">
      <c r="G335" s="2"/>
      <c r="O335" s="24"/>
      <c r="P335" s="24"/>
      <c r="Q335" s="24"/>
      <c r="R335"/>
      <c r="S335"/>
      <c r="T335"/>
      <c r="U335"/>
      <c r="V335"/>
      <c r="W335"/>
      <c r="X335"/>
      <c r="Y335"/>
      <c r="Z335"/>
      <c r="AA335"/>
      <c r="AB335"/>
      <c r="AC335"/>
      <c r="AD335"/>
      <c r="AE335"/>
      <c r="AF335"/>
      <c r="AG335"/>
      <c r="AH335"/>
      <c r="AI335"/>
      <c r="AJ335"/>
      <c r="AK335"/>
      <c r="AL335"/>
      <c r="AM335"/>
      <c r="AN335"/>
      <c r="AO335"/>
      <c r="AP335"/>
      <c r="AQ335"/>
      <c r="AR335"/>
      <c r="AS335"/>
      <c r="AT335"/>
      <c r="AU335"/>
      <c r="AV335"/>
      <c r="AW335"/>
      <c r="AX335"/>
      <c r="AY335"/>
    </row>
    <row r="336" spans="7:51" s="22" customFormat="1" x14ac:dyDescent="0.25">
      <c r="G336" s="2"/>
      <c r="O336" s="24"/>
      <c r="P336" s="24"/>
      <c r="Q336" s="24"/>
      <c r="R336"/>
      <c r="S336"/>
      <c r="T336"/>
      <c r="U336"/>
      <c r="V336"/>
      <c r="W336"/>
      <c r="X336"/>
      <c r="Y336"/>
      <c r="Z336"/>
      <c r="AA336"/>
      <c r="AB336"/>
      <c r="AC336"/>
      <c r="AD336"/>
      <c r="AE336"/>
      <c r="AF336"/>
      <c r="AG336"/>
      <c r="AH336"/>
      <c r="AI336"/>
      <c r="AJ336"/>
      <c r="AK336"/>
      <c r="AL336"/>
      <c r="AM336"/>
      <c r="AN336"/>
      <c r="AO336"/>
      <c r="AP336"/>
      <c r="AQ336"/>
      <c r="AR336"/>
      <c r="AS336"/>
      <c r="AT336"/>
      <c r="AU336"/>
      <c r="AV336"/>
      <c r="AW336"/>
      <c r="AX336"/>
      <c r="AY336"/>
    </row>
    <row r="337" spans="7:51" s="22" customFormat="1" x14ac:dyDescent="0.25">
      <c r="G337" s="2"/>
      <c r="O337" s="24"/>
      <c r="P337" s="24"/>
      <c r="Q337" s="24"/>
      <c r="R337"/>
      <c r="S337"/>
      <c r="T337"/>
      <c r="U337"/>
      <c r="V337"/>
      <c r="W337"/>
      <c r="X337"/>
      <c r="Y337"/>
      <c r="Z337"/>
      <c r="AA337"/>
      <c r="AB337"/>
      <c r="AC337"/>
      <c r="AD337"/>
      <c r="AE337"/>
      <c r="AF337"/>
      <c r="AG337"/>
      <c r="AH337"/>
      <c r="AI337"/>
      <c r="AJ337"/>
      <c r="AK337"/>
      <c r="AL337"/>
      <c r="AM337"/>
      <c r="AN337"/>
      <c r="AO337"/>
      <c r="AP337"/>
      <c r="AQ337"/>
      <c r="AR337"/>
      <c r="AS337"/>
      <c r="AT337"/>
      <c r="AU337"/>
      <c r="AV337"/>
      <c r="AW337"/>
      <c r="AX337"/>
      <c r="AY337"/>
    </row>
    <row r="338" spans="7:51" s="22" customFormat="1" x14ac:dyDescent="0.25">
      <c r="G338" s="2"/>
      <c r="O338" s="24"/>
      <c r="P338" s="24"/>
      <c r="Q338" s="24"/>
      <c r="R338"/>
      <c r="S338"/>
      <c r="T338"/>
      <c r="U338"/>
      <c r="V338"/>
      <c r="W338"/>
      <c r="X338"/>
      <c r="Y338"/>
      <c r="Z338"/>
      <c r="AA338"/>
      <c r="AB338"/>
      <c r="AC338"/>
      <c r="AD338"/>
      <c r="AE338"/>
      <c r="AF338"/>
      <c r="AG338"/>
      <c r="AH338"/>
      <c r="AI338"/>
      <c r="AJ338"/>
      <c r="AK338"/>
      <c r="AL338"/>
      <c r="AM338"/>
      <c r="AN338"/>
      <c r="AO338"/>
      <c r="AP338"/>
      <c r="AQ338"/>
      <c r="AR338"/>
      <c r="AS338"/>
      <c r="AT338"/>
      <c r="AU338"/>
      <c r="AV338"/>
      <c r="AW338"/>
      <c r="AX338"/>
      <c r="AY338"/>
    </row>
    <row r="339" spans="7:51" s="22" customFormat="1" x14ac:dyDescent="0.25">
      <c r="G339" s="2"/>
      <c r="O339" s="24"/>
      <c r="P339" s="24"/>
      <c r="Q339" s="24"/>
      <c r="R339"/>
      <c r="S339"/>
      <c r="T339"/>
      <c r="U339"/>
      <c r="V339"/>
      <c r="W339"/>
      <c r="X339"/>
      <c r="Y339"/>
      <c r="Z339"/>
      <c r="AA339"/>
      <c r="AB339"/>
      <c r="AC339"/>
      <c r="AD339"/>
      <c r="AE339"/>
      <c r="AF339"/>
      <c r="AG339"/>
      <c r="AH339"/>
      <c r="AI339"/>
      <c r="AJ339"/>
      <c r="AK339"/>
      <c r="AL339"/>
      <c r="AM339"/>
      <c r="AN339"/>
      <c r="AO339"/>
      <c r="AP339"/>
      <c r="AQ339"/>
      <c r="AR339"/>
      <c r="AS339"/>
      <c r="AT339"/>
      <c r="AU339"/>
      <c r="AV339"/>
      <c r="AW339"/>
      <c r="AX339"/>
      <c r="AY339"/>
    </row>
    <row r="340" spans="7:51" s="22" customFormat="1" x14ac:dyDescent="0.25">
      <c r="G340" s="2"/>
      <c r="O340" s="24"/>
      <c r="P340" s="24"/>
      <c r="Q340" s="24"/>
      <c r="R340"/>
      <c r="S340"/>
      <c r="T340"/>
      <c r="U340"/>
      <c r="V340"/>
      <c r="W340"/>
      <c r="X340"/>
      <c r="Y340"/>
      <c r="Z340"/>
      <c r="AA340"/>
      <c r="AB340"/>
      <c r="AC340"/>
      <c r="AD340"/>
      <c r="AE340"/>
      <c r="AF340"/>
      <c r="AG340"/>
      <c r="AH340"/>
      <c r="AI340"/>
      <c r="AJ340"/>
      <c r="AK340"/>
      <c r="AL340"/>
      <c r="AM340"/>
      <c r="AN340"/>
      <c r="AO340"/>
      <c r="AP340"/>
      <c r="AQ340"/>
      <c r="AR340"/>
      <c r="AS340"/>
      <c r="AT340"/>
      <c r="AU340"/>
      <c r="AV340"/>
      <c r="AW340"/>
      <c r="AX340"/>
      <c r="AY340"/>
    </row>
    <row r="341" spans="7:51" s="22" customFormat="1" x14ac:dyDescent="0.25">
      <c r="G341" s="2"/>
      <c r="O341" s="24"/>
      <c r="P341" s="24"/>
      <c r="Q341" s="24"/>
      <c r="R341"/>
      <c r="S341"/>
      <c r="T341"/>
      <c r="U341"/>
      <c r="V341"/>
      <c r="W341"/>
      <c r="X341"/>
      <c r="Y341"/>
      <c r="Z341"/>
      <c r="AA341"/>
      <c r="AB341"/>
      <c r="AC341"/>
      <c r="AD341"/>
      <c r="AE341"/>
      <c r="AF341"/>
      <c r="AG341"/>
      <c r="AH341"/>
      <c r="AI341"/>
      <c r="AJ341"/>
      <c r="AK341"/>
      <c r="AL341"/>
      <c r="AM341"/>
      <c r="AN341"/>
      <c r="AO341"/>
      <c r="AP341"/>
      <c r="AQ341"/>
      <c r="AR341"/>
      <c r="AS341"/>
      <c r="AT341"/>
      <c r="AU341"/>
      <c r="AV341"/>
      <c r="AW341"/>
      <c r="AX341"/>
      <c r="AY341"/>
    </row>
    <row r="342" spans="7:51" s="22" customFormat="1" x14ac:dyDescent="0.25">
      <c r="G342" s="2"/>
      <c r="O342" s="24"/>
      <c r="P342" s="24"/>
      <c r="Q342" s="24"/>
      <c r="R342"/>
      <c r="S342"/>
      <c r="T342"/>
      <c r="U342"/>
      <c r="V342"/>
      <c r="W342"/>
      <c r="X342"/>
      <c r="Y342"/>
      <c r="Z342"/>
      <c r="AA342"/>
      <c r="AB342"/>
      <c r="AC342"/>
      <c r="AD342"/>
      <c r="AE342"/>
      <c r="AF342"/>
      <c r="AG342"/>
      <c r="AH342"/>
      <c r="AI342"/>
      <c r="AJ342"/>
      <c r="AK342"/>
      <c r="AL342"/>
      <c r="AM342"/>
      <c r="AN342"/>
      <c r="AO342"/>
      <c r="AP342"/>
      <c r="AQ342"/>
      <c r="AR342"/>
      <c r="AS342"/>
      <c r="AT342"/>
      <c r="AU342"/>
      <c r="AV342"/>
      <c r="AW342"/>
      <c r="AX342"/>
      <c r="AY342"/>
    </row>
    <row r="343" spans="7:51" s="22" customFormat="1" x14ac:dyDescent="0.25">
      <c r="G343" s="2"/>
      <c r="O343" s="24"/>
      <c r="P343" s="24"/>
      <c r="Q343" s="24"/>
      <c r="R343"/>
      <c r="S343"/>
      <c r="T343"/>
      <c r="U343"/>
      <c r="V343"/>
      <c r="W343"/>
      <c r="X343"/>
      <c r="Y343"/>
      <c r="Z343"/>
      <c r="AA343"/>
      <c r="AB343"/>
      <c r="AC343"/>
      <c r="AD343"/>
      <c r="AE343"/>
      <c r="AF343"/>
      <c r="AG343"/>
      <c r="AH343"/>
      <c r="AI343"/>
      <c r="AJ343"/>
      <c r="AK343"/>
      <c r="AL343"/>
      <c r="AM343"/>
      <c r="AN343"/>
      <c r="AO343"/>
      <c r="AP343"/>
      <c r="AQ343"/>
      <c r="AR343"/>
      <c r="AS343"/>
      <c r="AT343"/>
      <c r="AU343"/>
      <c r="AV343"/>
      <c r="AW343"/>
      <c r="AX343"/>
      <c r="AY343"/>
    </row>
    <row r="344" spans="7:51" s="22" customFormat="1" x14ac:dyDescent="0.25">
      <c r="G344" s="2"/>
      <c r="O344" s="24"/>
      <c r="P344" s="24"/>
      <c r="Q344" s="24"/>
      <c r="R344"/>
      <c r="S344"/>
      <c r="T344"/>
      <c r="U344"/>
      <c r="V344"/>
      <c r="W344"/>
      <c r="X344"/>
      <c r="Y344"/>
      <c r="Z344"/>
      <c r="AA344"/>
      <c r="AB344"/>
      <c r="AC344"/>
      <c r="AD344"/>
      <c r="AE344"/>
      <c r="AF344"/>
      <c r="AG344"/>
      <c r="AH344"/>
      <c r="AI344"/>
      <c r="AJ344"/>
      <c r="AK344"/>
      <c r="AL344"/>
      <c r="AM344"/>
      <c r="AN344"/>
      <c r="AO344"/>
      <c r="AP344"/>
      <c r="AQ344"/>
      <c r="AR344"/>
      <c r="AS344"/>
      <c r="AT344"/>
      <c r="AU344"/>
      <c r="AV344"/>
      <c r="AW344"/>
      <c r="AX344"/>
      <c r="AY344"/>
    </row>
    <row r="345" spans="7:51" s="22" customFormat="1" x14ac:dyDescent="0.25">
      <c r="G345" s="2"/>
      <c r="O345" s="24"/>
      <c r="P345" s="24"/>
      <c r="Q345" s="24"/>
      <c r="R345"/>
      <c r="S345"/>
      <c r="T345"/>
      <c r="U345"/>
      <c r="V345"/>
      <c r="W345"/>
      <c r="X345"/>
      <c r="Y345"/>
      <c r="Z345"/>
      <c r="AA345"/>
      <c r="AB345"/>
      <c r="AC345"/>
      <c r="AD345"/>
      <c r="AE345"/>
      <c r="AF345"/>
      <c r="AG345"/>
      <c r="AH345"/>
      <c r="AI345"/>
      <c r="AJ345"/>
      <c r="AK345"/>
      <c r="AL345"/>
      <c r="AM345"/>
      <c r="AN345"/>
      <c r="AO345"/>
      <c r="AP345"/>
      <c r="AQ345"/>
      <c r="AR345"/>
      <c r="AS345"/>
      <c r="AT345"/>
      <c r="AU345"/>
      <c r="AV345"/>
      <c r="AW345"/>
      <c r="AX345"/>
      <c r="AY345"/>
    </row>
    <row r="346" spans="7:51" s="22" customFormat="1" x14ac:dyDescent="0.25">
      <c r="G346" s="2"/>
      <c r="O346" s="24"/>
      <c r="P346" s="24"/>
      <c r="Q346" s="24"/>
      <c r="R346"/>
      <c r="S346"/>
      <c r="T346"/>
      <c r="U346"/>
      <c r="V346"/>
      <c r="W346"/>
      <c r="X346"/>
      <c r="Y346"/>
      <c r="Z346"/>
      <c r="AA346"/>
      <c r="AB346"/>
      <c r="AC346"/>
      <c r="AD346"/>
      <c r="AE346"/>
      <c r="AF346"/>
      <c r="AG346"/>
      <c r="AH346"/>
      <c r="AI346"/>
      <c r="AJ346"/>
      <c r="AK346"/>
      <c r="AL346"/>
      <c r="AM346"/>
      <c r="AN346"/>
      <c r="AO346"/>
      <c r="AP346"/>
      <c r="AQ346"/>
      <c r="AR346"/>
      <c r="AS346"/>
      <c r="AT346"/>
      <c r="AU346"/>
      <c r="AV346"/>
      <c r="AW346"/>
      <c r="AX346"/>
      <c r="AY346"/>
    </row>
    <row r="347" spans="7:51" s="22" customFormat="1" x14ac:dyDescent="0.25">
      <c r="G347" s="2"/>
      <c r="O347" s="24"/>
      <c r="P347" s="24"/>
      <c r="Q347" s="24"/>
      <c r="R347"/>
      <c r="S347"/>
      <c r="T347"/>
      <c r="U347"/>
      <c r="V347"/>
      <c r="W347"/>
      <c r="X347"/>
      <c r="Y347"/>
      <c r="Z347"/>
      <c r="AA347"/>
      <c r="AB347"/>
      <c r="AC347"/>
      <c r="AD347"/>
      <c r="AE347"/>
      <c r="AF347"/>
      <c r="AG347"/>
      <c r="AH347"/>
      <c r="AI347"/>
      <c r="AJ347"/>
      <c r="AK347"/>
      <c r="AL347"/>
      <c r="AM347"/>
      <c r="AN347"/>
      <c r="AO347"/>
      <c r="AP347"/>
      <c r="AQ347"/>
      <c r="AR347"/>
      <c r="AS347"/>
      <c r="AT347"/>
      <c r="AU347"/>
      <c r="AV347"/>
      <c r="AW347"/>
      <c r="AX347"/>
      <c r="AY347"/>
    </row>
    <row r="348" spans="7:51" s="22" customFormat="1" x14ac:dyDescent="0.25">
      <c r="G348" s="2"/>
      <c r="O348" s="24"/>
      <c r="P348" s="24"/>
      <c r="Q348" s="24"/>
      <c r="R348"/>
      <c r="S348"/>
      <c r="T348"/>
      <c r="U348"/>
      <c r="V348"/>
      <c r="W348"/>
      <c r="X348"/>
      <c r="Y348"/>
      <c r="Z348"/>
      <c r="AA348"/>
      <c r="AB348"/>
      <c r="AC348"/>
      <c r="AD348"/>
      <c r="AE348"/>
      <c r="AF348"/>
      <c r="AG348"/>
      <c r="AH348"/>
      <c r="AI348"/>
      <c r="AJ348"/>
      <c r="AK348"/>
      <c r="AL348"/>
      <c r="AM348"/>
      <c r="AN348"/>
      <c r="AO348"/>
      <c r="AP348"/>
      <c r="AQ348"/>
      <c r="AR348"/>
      <c r="AS348"/>
      <c r="AT348"/>
      <c r="AU348"/>
      <c r="AV348"/>
      <c r="AW348"/>
      <c r="AX348"/>
      <c r="AY348"/>
    </row>
    <row r="349" spans="7:51" s="22" customFormat="1" x14ac:dyDescent="0.25">
      <c r="G349" s="2"/>
      <c r="O349" s="24"/>
      <c r="P349" s="24"/>
      <c r="Q349" s="24"/>
      <c r="R349"/>
      <c r="S349"/>
      <c r="T349"/>
      <c r="U349"/>
      <c r="V349"/>
      <c r="W349"/>
      <c r="X349"/>
      <c r="Y349"/>
      <c r="Z349"/>
      <c r="AA349"/>
      <c r="AB349"/>
      <c r="AC349"/>
      <c r="AD349"/>
      <c r="AE349"/>
      <c r="AF349"/>
      <c r="AG349"/>
      <c r="AH349"/>
      <c r="AI349"/>
      <c r="AJ349"/>
      <c r="AK349"/>
      <c r="AL349"/>
      <c r="AM349"/>
      <c r="AN349"/>
      <c r="AO349"/>
      <c r="AP349"/>
      <c r="AQ349"/>
      <c r="AR349"/>
      <c r="AS349"/>
      <c r="AT349"/>
      <c r="AU349"/>
      <c r="AV349"/>
      <c r="AW349"/>
      <c r="AX349"/>
      <c r="AY349"/>
    </row>
    <row r="350" spans="7:51" s="22" customFormat="1" x14ac:dyDescent="0.25">
      <c r="G350" s="2"/>
      <c r="O350" s="24"/>
      <c r="P350" s="24"/>
      <c r="Q350" s="24"/>
      <c r="R350"/>
      <c r="S350"/>
      <c r="T350"/>
      <c r="U350"/>
      <c r="V350"/>
      <c r="W350"/>
      <c r="X350"/>
      <c r="Y350"/>
      <c r="Z350"/>
      <c r="AA350"/>
      <c r="AB350"/>
      <c r="AC350"/>
      <c r="AD350"/>
      <c r="AE350"/>
      <c r="AF350"/>
      <c r="AG350"/>
      <c r="AH350"/>
      <c r="AI350"/>
      <c r="AJ350"/>
      <c r="AK350"/>
      <c r="AL350"/>
      <c r="AM350"/>
      <c r="AN350"/>
      <c r="AO350"/>
      <c r="AP350"/>
      <c r="AQ350"/>
      <c r="AR350"/>
      <c r="AS350"/>
      <c r="AT350"/>
      <c r="AU350"/>
      <c r="AV350"/>
      <c r="AW350"/>
      <c r="AX350"/>
      <c r="AY350"/>
    </row>
    <row r="351" spans="7:51" s="22" customFormat="1" x14ac:dyDescent="0.25">
      <c r="G351" s="2"/>
      <c r="O351" s="24"/>
      <c r="P351" s="24"/>
      <c r="Q351" s="24"/>
      <c r="R351"/>
      <c r="S351"/>
      <c r="T351"/>
      <c r="U351"/>
      <c r="V351"/>
      <c r="W351"/>
      <c r="X351"/>
      <c r="Y351"/>
      <c r="Z351"/>
      <c r="AA351"/>
      <c r="AB351"/>
      <c r="AC351"/>
      <c r="AD351"/>
      <c r="AE351"/>
      <c r="AF351"/>
      <c r="AG351"/>
      <c r="AH351"/>
      <c r="AI351"/>
      <c r="AJ351"/>
      <c r="AK351"/>
      <c r="AL351"/>
      <c r="AM351"/>
      <c r="AN351"/>
      <c r="AO351"/>
      <c r="AP351"/>
      <c r="AQ351"/>
      <c r="AR351"/>
      <c r="AS351"/>
      <c r="AT351"/>
      <c r="AU351"/>
      <c r="AV351"/>
      <c r="AW351"/>
      <c r="AX351"/>
      <c r="AY351"/>
    </row>
    <row r="352" spans="7:51" s="22" customFormat="1" x14ac:dyDescent="0.25">
      <c r="G352" s="2"/>
      <c r="O352" s="24"/>
      <c r="P352" s="24"/>
      <c r="Q352" s="24"/>
      <c r="R352"/>
      <c r="S352"/>
      <c r="T352"/>
      <c r="U352"/>
      <c r="V352"/>
      <c r="W352"/>
      <c r="X352"/>
      <c r="Y352"/>
      <c r="Z352"/>
      <c r="AA352"/>
      <c r="AB352"/>
      <c r="AC352"/>
      <c r="AD352"/>
      <c r="AE352"/>
      <c r="AF352"/>
      <c r="AG352"/>
      <c r="AH352"/>
      <c r="AI352"/>
      <c r="AJ352"/>
      <c r="AK352"/>
      <c r="AL352"/>
      <c r="AM352"/>
      <c r="AN352"/>
      <c r="AO352"/>
      <c r="AP352"/>
      <c r="AQ352"/>
      <c r="AR352"/>
      <c r="AS352"/>
      <c r="AT352"/>
      <c r="AU352"/>
      <c r="AV352"/>
      <c r="AW352"/>
      <c r="AX352"/>
      <c r="AY352"/>
    </row>
    <row r="353" spans="7:51" s="22" customFormat="1" x14ac:dyDescent="0.25">
      <c r="G353" s="2"/>
      <c r="O353" s="24"/>
      <c r="P353" s="24"/>
      <c r="Q353" s="24"/>
      <c r="R353"/>
      <c r="S353"/>
      <c r="T353"/>
      <c r="U353"/>
      <c r="V353"/>
      <c r="W353"/>
      <c r="X353"/>
      <c r="Y353"/>
      <c r="Z353"/>
      <c r="AA353"/>
      <c r="AB353"/>
      <c r="AC353"/>
      <c r="AD353"/>
      <c r="AE353"/>
      <c r="AF353"/>
      <c r="AG353"/>
      <c r="AH353"/>
      <c r="AI353"/>
      <c r="AJ353"/>
      <c r="AK353"/>
      <c r="AL353"/>
      <c r="AM353"/>
      <c r="AN353"/>
      <c r="AO353"/>
      <c r="AP353"/>
      <c r="AQ353"/>
      <c r="AR353"/>
      <c r="AS353"/>
      <c r="AT353"/>
      <c r="AU353"/>
      <c r="AV353"/>
      <c r="AW353"/>
      <c r="AX353"/>
      <c r="AY353"/>
    </row>
    <row r="354" spans="7:51" s="22" customFormat="1" x14ac:dyDescent="0.25">
      <c r="G354" s="2"/>
      <c r="O354" s="24"/>
      <c r="P354" s="24"/>
      <c r="Q354" s="24"/>
      <c r="R354"/>
      <c r="S354"/>
      <c r="T354"/>
      <c r="U354"/>
      <c r="V354"/>
      <c r="W354"/>
      <c r="X354"/>
      <c r="Y354"/>
      <c r="Z354"/>
      <c r="AA354"/>
      <c r="AB354"/>
      <c r="AC354"/>
      <c r="AD354"/>
      <c r="AE354"/>
      <c r="AF354"/>
      <c r="AG354"/>
      <c r="AH354"/>
      <c r="AI354"/>
      <c r="AJ354"/>
      <c r="AK354"/>
      <c r="AL354"/>
      <c r="AM354"/>
      <c r="AN354"/>
      <c r="AO354"/>
      <c r="AP354"/>
      <c r="AQ354"/>
      <c r="AR354"/>
      <c r="AS354"/>
      <c r="AT354"/>
      <c r="AU354"/>
      <c r="AV354"/>
      <c r="AW354"/>
      <c r="AX354"/>
      <c r="AY354"/>
    </row>
    <row r="355" spans="7:51" s="22" customFormat="1" x14ac:dyDescent="0.25">
      <c r="G355" s="2"/>
      <c r="O355" s="24"/>
      <c r="P355" s="24"/>
      <c r="Q355" s="24"/>
      <c r="R355"/>
      <c r="S355"/>
      <c r="T355"/>
      <c r="U355"/>
      <c r="V355"/>
      <c r="W355"/>
      <c r="X355"/>
      <c r="Y355"/>
      <c r="Z355"/>
      <c r="AA355"/>
      <c r="AB355"/>
      <c r="AC355"/>
      <c r="AD355"/>
      <c r="AE355"/>
      <c r="AF355"/>
      <c r="AG355"/>
      <c r="AH355"/>
      <c r="AI355"/>
      <c r="AJ355"/>
      <c r="AK355"/>
      <c r="AL355"/>
      <c r="AM355"/>
      <c r="AN355"/>
      <c r="AO355"/>
      <c r="AP355"/>
      <c r="AQ355"/>
      <c r="AR355"/>
      <c r="AS355"/>
      <c r="AT355"/>
      <c r="AU355"/>
      <c r="AV355"/>
      <c r="AW355"/>
      <c r="AX355"/>
      <c r="AY355"/>
    </row>
    <row r="356" spans="7:51" s="22" customFormat="1" x14ac:dyDescent="0.25">
      <c r="G356" s="2"/>
      <c r="O356" s="24"/>
      <c r="P356" s="24"/>
      <c r="Q356" s="24"/>
      <c r="R356"/>
      <c r="S356"/>
      <c r="T356"/>
      <c r="U356"/>
      <c r="V356"/>
      <c r="W356"/>
      <c r="X356"/>
      <c r="Y356"/>
      <c r="Z356"/>
      <c r="AA356"/>
      <c r="AB356"/>
      <c r="AC356"/>
      <c r="AD356"/>
      <c r="AE356"/>
      <c r="AF356"/>
      <c r="AG356"/>
      <c r="AH356"/>
      <c r="AI356"/>
      <c r="AJ356"/>
      <c r="AK356"/>
      <c r="AL356"/>
      <c r="AM356"/>
      <c r="AN356"/>
      <c r="AO356"/>
      <c r="AP356"/>
      <c r="AQ356"/>
      <c r="AR356"/>
      <c r="AS356"/>
      <c r="AT356"/>
      <c r="AU356"/>
      <c r="AV356"/>
      <c r="AW356"/>
      <c r="AX356"/>
      <c r="AY356"/>
    </row>
    <row r="357" spans="7:51" s="22" customFormat="1" x14ac:dyDescent="0.25">
      <c r="G357" s="2"/>
      <c r="O357" s="24"/>
      <c r="P357" s="24"/>
      <c r="Q357" s="24"/>
      <c r="R357"/>
      <c r="S357"/>
      <c r="T357"/>
      <c r="U357"/>
      <c r="V357"/>
      <c r="W357"/>
      <c r="X357"/>
      <c r="Y357"/>
      <c r="Z357"/>
      <c r="AA357"/>
      <c r="AB357"/>
      <c r="AC357"/>
      <c r="AD357"/>
      <c r="AE357"/>
      <c r="AF357"/>
      <c r="AG357"/>
      <c r="AH357"/>
      <c r="AI357"/>
      <c r="AJ357"/>
      <c r="AK357"/>
      <c r="AL357"/>
      <c r="AM357"/>
      <c r="AN357"/>
      <c r="AO357"/>
      <c r="AP357"/>
      <c r="AQ357"/>
      <c r="AR357"/>
      <c r="AS357"/>
      <c r="AT357"/>
      <c r="AU357"/>
      <c r="AV357"/>
      <c r="AW357"/>
      <c r="AX357"/>
      <c r="AY357"/>
    </row>
    <row r="358" spans="7:51" s="22" customFormat="1" x14ac:dyDescent="0.25">
      <c r="G358" s="2"/>
      <c r="O358" s="24"/>
      <c r="P358" s="24"/>
      <c r="Q358" s="24"/>
      <c r="R358"/>
      <c r="S358"/>
      <c r="T358"/>
      <c r="U358"/>
      <c r="V358"/>
      <c r="W358"/>
      <c r="X358"/>
      <c r="Y358"/>
      <c r="Z358"/>
      <c r="AA358"/>
      <c r="AB358"/>
      <c r="AC358"/>
      <c r="AD358"/>
      <c r="AE358"/>
      <c r="AF358"/>
      <c r="AG358"/>
      <c r="AH358"/>
      <c r="AI358"/>
      <c r="AJ358"/>
      <c r="AK358"/>
      <c r="AL358"/>
      <c r="AM358"/>
      <c r="AN358"/>
      <c r="AO358"/>
      <c r="AP358"/>
      <c r="AQ358"/>
      <c r="AR358"/>
      <c r="AS358"/>
      <c r="AT358"/>
      <c r="AU358"/>
      <c r="AV358"/>
      <c r="AW358"/>
      <c r="AX358"/>
      <c r="AY358"/>
    </row>
    <row r="359" spans="7:51" s="22" customFormat="1" x14ac:dyDescent="0.25">
      <c r="G359" s="2"/>
      <c r="O359" s="24"/>
      <c r="P359" s="24"/>
      <c r="Q359" s="24"/>
      <c r="R359"/>
      <c r="S359"/>
      <c r="T359"/>
      <c r="U359"/>
      <c r="V359"/>
      <c r="W359"/>
      <c r="X359"/>
      <c r="Y359"/>
      <c r="Z359"/>
      <c r="AA359"/>
      <c r="AB359"/>
      <c r="AC359"/>
      <c r="AD359"/>
      <c r="AE359"/>
      <c r="AF359"/>
      <c r="AG359"/>
      <c r="AH359"/>
      <c r="AI359"/>
      <c r="AJ359"/>
      <c r="AK359"/>
      <c r="AL359"/>
      <c r="AM359"/>
      <c r="AN359"/>
      <c r="AO359"/>
      <c r="AP359"/>
      <c r="AQ359"/>
      <c r="AR359"/>
      <c r="AS359"/>
      <c r="AT359"/>
      <c r="AU359"/>
      <c r="AV359"/>
      <c r="AW359"/>
      <c r="AX359"/>
      <c r="AY359"/>
    </row>
    <row r="360" spans="7:51" s="22" customFormat="1" x14ac:dyDescent="0.25">
      <c r="G360" s="2"/>
      <c r="O360" s="24"/>
      <c r="P360" s="24"/>
      <c r="Q360" s="24"/>
      <c r="R360"/>
      <c r="S360"/>
      <c r="T360"/>
      <c r="U360"/>
      <c r="V360"/>
      <c r="W360"/>
      <c r="X360"/>
      <c r="Y360"/>
      <c r="Z360"/>
      <c r="AA360"/>
      <c r="AB360"/>
      <c r="AC360"/>
      <c r="AD360"/>
      <c r="AE360"/>
      <c r="AF360"/>
      <c r="AG360"/>
      <c r="AH360"/>
      <c r="AI360"/>
      <c r="AJ360"/>
      <c r="AK360"/>
      <c r="AL360"/>
      <c r="AM360"/>
      <c r="AN360"/>
      <c r="AO360"/>
      <c r="AP360"/>
      <c r="AQ360"/>
      <c r="AR360"/>
      <c r="AS360"/>
      <c r="AT360"/>
      <c r="AU360"/>
      <c r="AV360"/>
      <c r="AW360"/>
      <c r="AX360"/>
      <c r="AY360"/>
    </row>
    <row r="361" spans="7:51" s="22" customFormat="1" x14ac:dyDescent="0.25">
      <c r="G361" s="2"/>
      <c r="O361" s="24"/>
      <c r="P361" s="24"/>
      <c r="Q361" s="24"/>
      <c r="R361"/>
      <c r="S361"/>
      <c r="T361"/>
      <c r="U361"/>
      <c r="V361"/>
      <c r="W361"/>
      <c r="X361"/>
      <c r="Y361"/>
      <c r="Z361"/>
      <c r="AA361"/>
      <c r="AB361"/>
      <c r="AC361"/>
      <c r="AD361"/>
      <c r="AE361"/>
      <c r="AF361"/>
      <c r="AG361"/>
      <c r="AH361"/>
      <c r="AI361"/>
      <c r="AJ361"/>
      <c r="AK361"/>
      <c r="AL361"/>
      <c r="AM361"/>
      <c r="AN361"/>
      <c r="AO361"/>
      <c r="AP361"/>
      <c r="AQ361"/>
      <c r="AR361"/>
      <c r="AS361"/>
      <c r="AT361"/>
      <c r="AU361"/>
      <c r="AV361"/>
      <c r="AW361"/>
      <c r="AX361"/>
      <c r="AY361"/>
    </row>
    <row r="362" spans="7:51" s="22" customFormat="1" x14ac:dyDescent="0.25">
      <c r="G362" s="2"/>
      <c r="O362" s="24"/>
      <c r="P362" s="24"/>
      <c r="Q362" s="24"/>
      <c r="R362"/>
      <c r="S362"/>
      <c r="T362"/>
      <c r="U362"/>
      <c r="V362"/>
      <c r="W362"/>
      <c r="X362"/>
      <c r="Y362"/>
      <c r="Z362"/>
      <c r="AA362"/>
      <c r="AB362"/>
      <c r="AC362"/>
      <c r="AD362"/>
      <c r="AE362"/>
      <c r="AF362"/>
      <c r="AG362"/>
      <c r="AH362"/>
      <c r="AI362"/>
      <c r="AJ362"/>
      <c r="AK362"/>
      <c r="AL362"/>
      <c r="AM362"/>
      <c r="AN362"/>
      <c r="AO362"/>
      <c r="AP362"/>
      <c r="AQ362"/>
      <c r="AR362"/>
      <c r="AS362"/>
      <c r="AT362"/>
      <c r="AU362"/>
      <c r="AV362"/>
      <c r="AW362"/>
      <c r="AX362"/>
      <c r="AY362"/>
    </row>
    <row r="363" spans="7:51" s="22" customFormat="1" x14ac:dyDescent="0.25">
      <c r="G363" s="2"/>
      <c r="O363" s="24"/>
      <c r="P363" s="24"/>
      <c r="Q363" s="24"/>
      <c r="R363"/>
      <c r="S363"/>
      <c r="T363"/>
      <c r="U363"/>
      <c r="V363"/>
      <c r="W363"/>
      <c r="X363"/>
      <c r="Y363"/>
      <c r="Z363"/>
      <c r="AA363"/>
      <c r="AB363"/>
      <c r="AC363"/>
      <c r="AD363"/>
      <c r="AE363"/>
      <c r="AF363"/>
      <c r="AG363"/>
      <c r="AH363"/>
      <c r="AI363"/>
      <c r="AJ363"/>
      <c r="AK363"/>
      <c r="AL363"/>
      <c r="AM363"/>
      <c r="AN363"/>
      <c r="AO363"/>
      <c r="AP363"/>
      <c r="AQ363"/>
      <c r="AR363"/>
      <c r="AS363"/>
      <c r="AT363"/>
      <c r="AU363"/>
      <c r="AV363"/>
      <c r="AW363"/>
      <c r="AX363"/>
      <c r="AY363"/>
    </row>
    <row r="364" spans="7:51" s="22" customFormat="1" x14ac:dyDescent="0.25">
      <c r="G364" s="2"/>
      <c r="O364" s="24"/>
      <c r="P364" s="24"/>
      <c r="Q364" s="24"/>
      <c r="R364"/>
      <c r="S364"/>
      <c r="T364"/>
      <c r="U364"/>
      <c r="V364"/>
      <c r="W364"/>
      <c r="X364"/>
      <c r="Y364"/>
      <c r="Z364"/>
      <c r="AA364"/>
      <c r="AB364"/>
      <c r="AC364"/>
      <c r="AD364"/>
      <c r="AE364"/>
      <c r="AF364"/>
      <c r="AG364"/>
      <c r="AH364"/>
      <c r="AI364"/>
      <c r="AJ364"/>
      <c r="AK364"/>
      <c r="AL364"/>
      <c r="AM364"/>
      <c r="AN364"/>
      <c r="AO364"/>
      <c r="AP364"/>
      <c r="AQ364"/>
      <c r="AR364"/>
      <c r="AS364"/>
      <c r="AT364"/>
      <c r="AU364"/>
      <c r="AV364"/>
      <c r="AW364"/>
      <c r="AX364"/>
      <c r="AY364"/>
    </row>
    <row r="365" spans="7:51" s="22" customFormat="1" x14ac:dyDescent="0.25">
      <c r="G365" s="2"/>
      <c r="O365" s="24"/>
      <c r="P365" s="24"/>
      <c r="Q365" s="24"/>
      <c r="R365"/>
      <c r="S365"/>
      <c r="T365"/>
      <c r="U365"/>
      <c r="V365"/>
      <c r="W365"/>
      <c r="X365"/>
      <c r="Y365"/>
      <c r="Z365"/>
      <c r="AA365"/>
      <c r="AB365"/>
      <c r="AC365"/>
      <c r="AD365"/>
      <c r="AE365"/>
      <c r="AF365"/>
      <c r="AG365"/>
      <c r="AH365"/>
      <c r="AI365"/>
      <c r="AJ365"/>
      <c r="AK365"/>
      <c r="AL365"/>
      <c r="AM365"/>
      <c r="AN365"/>
      <c r="AO365"/>
      <c r="AP365"/>
      <c r="AQ365"/>
      <c r="AR365"/>
      <c r="AS365"/>
      <c r="AT365"/>
      <c r="AU365"/>
      <c r="AV365"/>
      <c r="AW365"/>
      <c r="AX365"/>
      <c r="AY365"/>
    </row>
    <row r="366" spans="7:51" s="22" customFormat="1" x14ac:dyDescent="0.25">
      <c r="G366" s="2"/>
      <c r="O366" s="24"/>
      <c r="P366" s="24"/>
      <c r="Q366" s="24"/>
      <c r="R366"/>
      <c r="S366"/>
      <c r="T366"/>
      <c r="U366"/>
      <c r="V366"/>
      <c r="W366"/>
      <c r="X366"/>
      <c r="Y366"/>
      <c r="Z366"/>
      <c r="AA366"/>
      <c r="AB366"/>
      <c r="AC366"/>
      <c r="AD366"/>
      <c r="AE366"/>
      <c r="AF366"/>
      <c r="AG366"/>
      <c r="AH366"/>
      <c r="AI366"/>
      <c r="AJ366"/>
      <c r="AK366"/>
      <c r="AL366"/>
      <c r="AM366"/>
      <c r="AN366"/>
      <c r="AO366"/>
      <c r="AP366"/>
      <c r="AQ366"/>
      <c r="AR366"/>
      <c r="AS366"/>
      <c r="AT366"/>
      <c r="AU366"/>
      <c r="AV366"/>
      <c r="AW366"/>
      <c r="AX366"/>
      <c r="AY366"/>
    </row>
    <row r="367" spans="7:51" s="22" customFormat="1" x14ac:dyDescent="0.25">
      <c r="G367" s="2"/>
      <c r="O367" s="24"/>
      <c r="P367" s="24"/>
      <c r="Q367" s="24"/>
      <c r="R367"/>
      <c r="S367"/>
      <c r="T367"/>
      <c r="U367"/>
      <c r="V367"/>
      <c r="W367"/>
      <c r="X367"/>
      <c r="Y367"/>
      <c r="Z367"/>
      <c r="AA367"/>
      <c r="AB367"/>
      <c r="AC367"/>
      <c r="AD367"/>
      <c r="AE367"/>
      <c r="AF367"/>
      <c r="AG367"/>
      <c r="AH367"/>
      <c r="AI367"/>
      <c r="AJ367"/>
      <c r="AK367"/>
      <c r="AL367"/>
      <c r="AM367"/>
      <c r="AN367"/>
      <c r="AO367"/>
      <c r="AP367"/>
      <c r="AQ367"/>
      <c r="AR367"/>
      <c r="AS367"/>
      <c r="AT367"/>
      <c r="AU367"/>
      <c r="AV367"/>
      <c r="AW367"/>
      <c r="AX367"/>
      <c r="AY367"/>
    </row>
    <row r="368" spans="7:51" s="22" customFormat="1" x14ac:dyDescent="0.25">
      <c r="G368" s="2"/>
      <c r="O368" s="24"/>
      <c r="P368" s="24"/>
      <c r="Q368" s="24"/>
      <c r="R368"/>
      <c r="S368"/>
      <c r="T368"/>
      <c r="U368"/>
      <c r="V368"/>
      <c r="W368"/>
      <c r="X368"/>
      <c r="Y368"/>
      <c r="Z368"/>
      <c r="AA368"/>
      <c r="AB368"/>
      <c r="AC368"/>
      <c r="AD368"/>
      <c r="AE368"/>
      <c r="AF368"/>
      <c r="AG368"/>
      <c r="AH368"/>
      <c r="AI368"/>
      <c r="AJ368"/>
      <c r="AK368"/>
      <c r="AL368"/>
      <c r="AM368"/>
      <c r="AN368"/>
      <c r="AO368"/>
      <c r="AP368"/>
      <c r="AQ368"/>
      <c r="AR368"/>
      <c r="AS368"/>
      <c r="AT368"/>
      <c r="AU368"/>
      <c r="AV368"/>
      <c r="AW368"/>
      <c r="AX368"/>
      <c r="AY368"/>
    </row>
    <row r="369" spans="7:51" s="22" customFormat="1" x14ac:dyDescent="0.25">
      <c r="G369" s="2"/>
      <c r="O369" s="24"/>
      <c r="P369" s="24"/>
      <c r="Q369" s="24"/>
      <c r="R369"/>
      <c r="S369"/>
      <c r="T369"/>
      <c r="U369"/>
      <c r="V369"/>
      <c r="W369"/>
      <c r="X369"/>
      <c r="Y369"/>
      <c r="Z369"/>
      <c r="AA369"/>
      <c r="AB369"/>
      <c r="AC369"/>
      <c r="AD369"/>
      <c r="AE369"/>
      <c r="AF369"/>
      <c r="AG369"/>
      <c r="AH369"/>
      <c r="AI369"/>
      <c r="AJ369"/>
      <c r="AK369"/>
      <c r="AL369"/>
      <c r="AM369"/>
      <c r="AN369"/>
      <c r="AO369"/>
      <c r="AP369"/>
      <c r="AQ369"/>
      <c r="AR369"/>
      <c r="AS369"/>
      <c r="AT369"/>
      <c r="AU369"/>
      <c r="AV369"/>
      <c r="AW369"/>
      <c r="AX369"/>
      <c r="AY369"/>
    </row>
    <row r="370" spans="7:51" s="22" customFormat="1" x14ac:dyDescent="0.25">
      <c r="G370" s="2"/>
      <c r="O370" s="24"/>
      <c r="P370" s="24"/>
      <c r="Q370" s="24"/>
      <c r="R370"/>
      <c r="S370"/>
      <c r="T370"/>
      <c r="U370"/>
      <c r="V370"/>
      <c r="W370"/>
      <c r="X370"/>
      <c r="Y370"/>
      <c r="Z370"/>
      <c r="AA370"/>
      <c r="AB370"/>
      <c r="AC370"/>
      <c r="AD370"/>
      <c r="AE370"/>
      <c r="AF370"/>
      <c r="AG370"/>
      <c r="AH370"/>
      <c r="AI370"/>
      <c r="AJ370"/>
      <c r="AK370"/>
      <c r="AL370"/>
      <c r="AM370"/>
      <c r="AN370"/>
      <c r="AO370"/>
      <c r="AP370"/>
      <c r="AQ370"/>
      <c r="AR370"/>
      <c r="AS370"/>
      <c r="AT370"/>
      <c r="AU370"/>
      <c r="AV370"/>
      <c r="AW370"/>
      <c r="AX370"/>
      <c r="AY370"/>
    </row>
    <row r="371" spans="7:51" s="22" customFormat="1" x14ac:dyDescent="0.25">
      <c r="G371" s="2"/>
      <c r="O371" s="24"/>
      <c r="P371" s="24"/>
      <c r="Q371" s="24"/>
      <c r="R371"/>
      <c r="S371"/>
      <c r="T371"/>
      <c r="U371"/>
      <c r="V371"/>
      <c r="W371"/>
      <c r="X371"/>
      <c r="Y371"/>
      <c r="Z371"/>
      <c r="AA371"/>
      <c r="AB371"/>
      <c r="AC371"/>
      <c r="AD371"/>
      <c r="AE371"/>
      <c r="AF371"/>
      <c r="AG371"/>
      <c r="AH371"/>
      <c r="AI371"/>
      <c r="AJ371"/>
      <c r="AK371"/>
      <c r="AL371"/>
      <c r="AM371"/>
      <c r="AN371"/>
      <c r="AO371"/>
      <c r="AP371"/>
      <c r="AQ371"/>
      <c r="AR371"/>
      <c r="AS371"/>
      <c r="AT371"/>
      <c r="AU371"/>
      <c r="AV371"/>
      <c r="AW371"/>
      <c r="AX371"/>
      <c r="AY371"/>
    </row>
    <row r="372" spans="7:51" s="22" customFormat="1" x14ac:dyDescent="0.25">
      <c r="G372" s="2"/>
      <c r="O372" s="24"/>
      <c r="P372" s="24"/>
      <c r="Q372" s="24"/>
      <c r="R372"/>
      <c r="S372"/>
      <c r="T372"/>
      <c r="U372"/>
      <c r="V372"/>
      <c r="W372"/>
      <c r="X372"/>
      <c r="Y372"/>
      <c r="Z372"/>
      <c r="AA372"/>
      <c r="AB372"/>
      <c r="AC372"/>
      <c r="AD372"/>
      <c r="AE372"/>
      <c r="AF372"/>
      <c r="AG372"/>
      <c r="AH372"/>
      <c r="AI372"/>
      <c r="AJ372"/>
      <c r="AK372"/>
      <c r="AL372"/>
      <c r="AM372"/>
      <c r="AN372"/>
      <c r="AO372"/>
      <c r="AP372"/>
      <c r="AQ372"/>
      <c r="AR372"/>
      <c r="AS372"/>
      <c r="AT372"/>
      <c r="AU372"/>
      <c r="AV372"/>
      <c r="AW372"/>
      <c r="AX372"/>
      <c r="AY372"/>
    </row>
    <row r="373" spans="7:51" s="22" customFormat="1" x14ac:dyDescent="0.25">
      <c r="G373" s="2"/>
      <c r="O373" s="24"/>
      <c r="P373" s="24"/>
      <c r="Q373" s="24"/>
      <c r="R373"/>
      <c r="S373"/>
      <c r="T373"/>
      <c r="U373"/>
      <c r="V373"/>
      <c r="W373"/>
      <c r="X373"/>
      <c r="Y373"/>
      <c r="Z373"/>
      <c r="AA373"/>
      <c r="AB373"/>
      <c r="AC373"/>
      <c r="AD373"/>
      <c r="AE373"/>
      <c r="AF373"/>
      <c r="AG373"/>
      <c r="AH373"/>
      <c r="AI373"/>
      <c r="AJ373"/>
      <c r="AK373"/>
      <c r="AL373"/>
      <c r="AM373"/>
      <c r="AN373"/>
      <c r="AO373"/>
      <c r="AP373"/>
      <c r="AQ373"/>
      <c r="AR373"/>
      <c r="AS373"/>
      <c r="AT373"/>
      <c r="AU373"/>
      <c r="AV373"/>
      <c r="AW373"/>
      <c r="AX373"/>
      <c r="AY373"/>
    </row>
    <row r="374" spans="7:51" s="22" customFormat="1" x14ac:dyDescent="0.25">
      <c r="G374" s="2"/>
      <c r="O374" s="24"/>
      <c r="P374" s="24"/>
      <c r="Q374" s="24"/>
      <c r="R374"/>
      <c r="S374"/>
      <c r="T374"/>
      <c r="U374"/>
      <c r="V374"/>
      <c r="W374"/>
      <c r="X374"/>
      <c r="Y374"/>
      <c r="Z374"/>
      <c r="AA374"/>
      <c r="AB374"/>
      <c r="AC374"/>
      <c r="AD374"/>
      <c r="AE374"/>
      <c r="AF374"/>
      <c r="AG374"/>
      <c r="AH374"/>
      <c r="AI374"/>
      <c r="AJ374"/>
      <c r="AK374"/>
      <c r="AL374"/>
      <c r="AM374"/>
      <c r="AN374"/>
      <c r="AO374"/>
      <c r="AP374"/>
      <c r="AQ374"/>
      <c r="AR374"/>
      <c r="AS374"/>
      <c r="AT374"/>
      <c r="AU374"/>
      <c r="AV374"/>
      <c r="AW374"/>
      <c r="AX374"/>
      <c r="AY374"/>
    </row>
    <row r="375" spans="7:51" s="22" customFormat="1" x14ac:dyDescent="0.25">
      <c r="G375" s="2"/>
      <c r="O375" s="24"/>
      <c r="P375" s="24"/>
      <c r="Q375" s="24"/>
      <c r="R375"/>
      <c r="S375"/>
      <c r="T375"/>
      <c r="U375"/>
      <c r="V375"/>
      <c r="W375"/>
      <c r="X375"/>
      <c r="Y375"/>
      <c r="Z375"/>
      <c r="AA375"/>
      <c r="AB375"/>
      <c r="AC375"/>
      <c r="AD375"/>
      <c r="AE375"/>
      <c r="AF375"/>
      <c r="AG375"/>
      <c r="AH375"/>
      <c r="AI375"/>
      <c r="AJ375"/>
      <c r="AK375"/>
      <c r="AL375"/>
      <c r="AM375"/>
      <c r="AN375"/>
      <c r="AO375"/>
      <c r="AP375"/>
      <c r="AQ375"/>
      <c r="AR375"/>
      <c r="AS375"/>
      <c r="AT375"/>
      <c r="AU375"/>
      <c r="AV375"/>
      <c r="AW375"/>
      <c r="AX375"/>
      <c r="AY375"/>
    </row>
    <row r="376" spans="7:51" s="22" customFormat="1" x14ac:dyDescent="0.25">
      <c r="G376" s="2"/>
      <c r="O376" s="24"/>
      <c r="P376" s="24"/>
      <c r="Q376" s="24"/>
      <c r="R376"/>
      <c r="S376"/>
      <c r="T376"/>
      <c r="U376"/>
      <c r="V376"/>
      <c r="W376"/>
      <c r="X376"/>
      <c r="Y376"/>
      <c r="Z376"/>
      <c r="AA376"/>
      <c r="AB376"/>
      <c r="AC376"/>
      <c r="AD376"/>
      <c r="AE376"/>
      <c r="AF376"/>
      <c r="AG376"/>
      <c r="AH376"/>
      <c r="AI376"/>
      <c r="AJ376"/>
      <c r="AK376"/>
      <c r="AL376"/>
      <c r="AM376"/>
      <c r="AN376"/>
      <c r="AO376"/>
      <c r="AP376"/>
      <c r="AQ376"/>
      <c r="AR376"/>
      <c r="AS376"/>
      <c r="AT376"/>
      <c r="AU376"/>
      <c r="AV376"/>
      <c r="AW376"/>
      <c r="AX376"/>
      <c r="AY376"/>
    </row>
    <row r="377" spans="7:51" s="22" customFormat="1" x14ac:dyDescent="0.25">
      <c r="G377" s="2"/>
      <c r="O377" s="24"/>
      <c r="P377" s="24"/>
      <c r="Q377" s="24"/>
      <c r="R377"/>
      <c r="S377"/>
      <c r="T377"/>
      <c r="U377"/>
      <c r="V377"/>
      <c r="W377"/>
      <c r="X377"/>
      <c r="Y377"/>
      <c r="Z377"/>
      <c r="AA377"/>
      <c r="AB377"/>
      <c r="AC377"/>
      <c r="AD377"/>
      <c r="AE377"/>
      <c r="AF377"/>
      <c r="AG377"/>
      <c r="AH377"/>
      <c r="AI377"/>
      <c r="AJ377"/>
      <c r="AK377"/>
      <c r="AL377"/>
      <c r="AM377"/>
      <c r="AN377"/>
      <c r="AO377"/>
      <c r="AP377"/>
      <c r="AQ377"/>
      <c r="AR377"/>
      <c r="AS377"/>
      <c r="AT377"/>
      <c r="AU377"/>
      <c r="AV377"/>
      <c r="AW377"/>
      <c r="AX377"/>
      <c r="AY377"/>
    </row>
    <row r="378" spans="7:51" s="22" customFormat="1" x14ac:dyDescent="0.25">
      <c r="G378" s="2"/>
      <c r="O378" s="24"/>
      <c r="P378" s="24"/>
      <c r="Q378" s="24"/>
      <c r="R378"/>
      <c r="S378"/>
      <c r="T378"/>
      <c r="U378"/>
      <c r="V378"/>
      <c r="W378"/>
      <c r="X378"/>
      <c r="Y378"/>
      <c r="Z378"/>
      <c r="AA378"/>
      <c r="AB378"/>
      <c r="AC378"/>
      <c r="AD378"/>
      <c r="AE378"/>
      <c r="AF378"/>
      <c r="AG378"/>
      <c r="AH378"/>
      <c r="AI378"/>
      <c r="AJ378"/>
      <c r="AK378"/>
      <c r="AL378"/>
      <c r="AM378"/>
      <c r="AN378"/>
      <c r="AO378"/>
      <c r="AP378"/>
      <c r="AQ378"/>
      <c r="AR378"/>
      <c r="AS378"/>
      <c r="AT378"/>
      <c r="AU378"/>
      <c r="AV378"/>
      <c r="AW378"/>
      <c r="AX378"/>
      <c r="AY378"/>
    </row>
    <row r="379" spans="7:51" s="22" customFormat="1" x14ac:dyDescent="0.25">
      <c r="G379" s="2"/>
      <c r="O379" s="24"/>
      <c r="P379" s="24"/>
      <c r="Q379" s="24"/>
      <c r="R379"/>
      <c r="S379"/>
      <c r="T379"/>
      <c r="U379"/>
      <c r="V379"/>
      <c r="W379"/>
      <c r="X379"/>
      <c r="Y379"/>
      <c r="Z379"/>
      <c r="AA379"/>
      <c r="AB379"/>
      <c r="AC379"/>
      <c r="AD379"/>
      <c r="AE379"/>
      <c r="AF379"/>
      <c r="AG379"/>
      <c r="AH379"/>
      <c r="AI379"/>
      <c r="AJ379"/>
      <c r="AK379"/>
      <c r="AL379"/>
      <c r="AM379"/>
      <c r="AN379"/>
      <c r="AO379"/>
      <c r="AP379"/>
      <c r="AQ379"/>
      <c r="AR379"/>
      <c r="AS379"/>
      <c r="AT379"/>
      <c r="AU379"/>
      <c r="AV379"/>
      <c r="AW379"/>
      <c r="AX379"/>
      <c r="AY379"/>
    </row>
    <row r="380" spans="7:51" s="22" customFormat="1" x14ac:dyDescent="0.25">
      <c r="G380" s="2"/>
      <c r="O380" s="24"/>
      <c r="P380" s="24"/>
      <c r="Q380" s="24"/>
      <c r="R380"/>
      <c r="S380"/>
      <c r="T380"/>
      <c r="U380"/>
      <c r="V380"/>
      <c r="W380"/>
      <c r="X380"/>
      <c r="Y380"/>
      <c r="Z380"/>
      <c r="AA380"/>
      <c r="AB380"/>
      <c r="AC380"/>
      <c r="AD380"/>
      <c r="AE380"/>
      <c r="AF380"/>
      <c r="AG380"/>
      <c r="AH380"/>
      <c r="AI380"/>
      <c r="AJ380"/>
      <c r="AK380"/>
      <c r="AL380"/>
      <c r="AM380"/>
      <c r="AN380"/>
      <c r="AO380"/>
      <c r="AP380"/>
      <c r="AQ380"/>
      <c r="AR380"/>
      <c r="AS380"/>
      <c r="AT380"/>
      <c r="AU380"/>
      <c r="AV380"/>
      <c r="AW380"/>
      <c r="AX380"/>
      <c r="AY380"/>
    </row>
    <row r="381" spans="7:51" s="22" customFormat="1" x14ac:dyDescent="0.25">
      <c r="G381" s="2"/>
      <c r="O381" s="24"/>
      <c r="P381" s="24"/>
      <c r="Q381" s="24"/>
      <c r="R381"/>
      <c r="S381"/>
      <c r="T381"/>
      <c r="U381"/>
      <c r="V381"/>
      <c r="W381"/>
      <c r="X381"/>
      <c r="Y381"/>
      <c r="Z381"/>
      <c r="AA381"/>
      <c r="AB381"/>
      <c r="AC381"/>
      <c r="AD381"/>
      <c r="AE381"/>
      <c r="AF381"/>
      <c r="AG381"/>
      <c r="AH381"/>
      <c r="AI381"/>
      <c r="AJ381"/>
      <c r="AK381"/>
      <c r="AL381"/>
      <c r="AM381"/>
      <c r="AN381"/>
      <c r="AO381"/>
      <c r="AP381"/>
      <c r="AQ381"/>
      <c r="AR381"/>
      <c r="AS381"/>
      <c r="AT381"/>
      <c r="AU381"/>
      <c r="AV381"/>
      <c r="AW381"/>
      <c r="AX381"/>
      <c r="AY381"/>
    </row>
    <row r="382" spans="7:51" s="22" customFormat="1" x14ac:dyDescent="0.25">
      <c r="G382" s="2"/>
      <c r="O382" s="24"/>
      <c r="P382" s="24"/>
      <c r="Q382" s="24"/>
      <c r="R382"/>
      <c r="S382"/>
      <c r="T382"/>
      <c r="U382"/>
      <c r="V382"/>
      <c r="W382"/>
      <c r="X382"/>
      <c r="Y382"/>
      <c r="Z382"/>
      <c r="AA382"/>
      <c r="AB382"/>
      <c r="AC382"/>
      <c r="AD382"/>
      <c r="AE382"/>
      <c r="AF382"/>
      <c r="AG382"/>
      <c r="AH382"/>
      <c r="AI382"/>
      <c r="AJ382"/>
      <c r="AK382"/>
      <c r="AL382"/>
      <c r="AM382"/>
      <c r="AN382"/>
      <c r="AO382"/>
      <c r="AP382"/>
      <c r="AQ382"/>
      <c r="AR382"/>
      <c r="AS382"/>
      <c r="AT382"/>
      <c r="AU382"/>
      <c r="AV382"/>
      <c r="AW382"/>
      <c r="AX382"/>
      <c r="AY382"/>
    </row>
    <row r="383" spans="7:51" s="22" customFormat="1" x14ac:dyDescent="0.25">
      <c r="G383" s="2"/>
      <c r="O383" s="24"/>
      <c r="P383" s="24"/>
      <c r="Q383" s="24"/>
      <c r="R383"/>
      <c r="S383"/>
      <c r="T383"/>
      <c r="U383"/>
      <c r="V383"/>
      <c r="W383"/>
      <c r="X383"/>
      <c r="Y383"/>
      <c r="Z383"/>
      <c r="AA383"/>
      <c r="AB383"/>
      <c r="AC383"/>
      <c r="AD383"/>
      <c r="AE383"/>
      <c r="AF383"/>
      <c r="AG383"/>
      <c r="AH383"/>
      <c r="AI383"/>
      <c r="AJ383"/>
      <c r="AK383"/>
      <c r="AL383"/>
      <c r="AM383"/>
      <c r="AN383"/>
      <c r="AO383"/>
      <c r="AP383"/>
      <c r="AQ383"/>
      <c r="AR383"/>
      <c r="AS383"/>
      <c r="AT383"/>
      <c r="AU383"/>
      <c r="AV383"/>
      <c r="AW383"/>
      <c r="AX383"/>
      <c r="AY383"/>
    </row>
    <row r="384" spans="7:51" s="22" customFormat="1" x14ac:dyDescent="0.25">
      <c r="G384" s="2"/>
      <c r="O384" s="24"/>
      <c r="P384" s="24"/>
      <c r="Q384" s="24"/>
      <c r="R384"/>
      <c r="S384"/>
      <c r="T384"/>
      <c r="U384"/>
      <c r="V384"/>
      <c r="W384"/>
      <c r="X384"/>
      <c r="Y384"/>
      <c r="Z384"/>
      <c r="AA384"/>
      <c r="AB384"/>
      <c r="AC384"/>
      <c r="AD384"/>
      <c r="AE384"/>
      <c r="AF384"/>
      <c r="AG384"/>
      <c r="AH384"/>
      <c r="AI384"/>
      <c r="AJ384"/>
      <c r="AK384"/>
      <c r="AL384"/>
      <c r="AM384"/>
      <c r="AN384"/>
      <c r="AO384"/>
      <c r="AP384"/>
      <c r="AQ384"/>
      <c r="AR384"/>
      <c r="AS384"/>
      <c r="AT384"/>
      <c r="AU384"/>
      <c r="AV384"/>
      <c r="AW384"/>
      <c r="AX384"/>
      <c r="AY384"/>
    </row>
    <row r="385" spans="7:51" s="22" customFormat="1" x14ac:dyDescent="0.25">
      <c r="G385" s="2"/>
      <c r="O385" s="24"/>
      <c r="P385" s="24"/>
      <c r="Q385" s="24"/>
      <c r="R385"/>
      <c r="S385"/>
      <c r="T385"/>
      <c r="U385"/>
      <c r="V385"/>
      <c r="W385"/>
      <c r="X385"/>
      <c r="Y385"/>
      <c r="Z385"/>
      <c r="AA385"/>
      <c r="AB385"/>
      <c r="AC385"/>
      <c r="AD385"/>
      <c r="AE385"/>
      <c r="AF385"/>
      <c r="AG385"/>
      <c r="AH385"/>
      <c r="AI385"/>
      <c r="AJ385"/>
      <c r="AK385"/>
      <c r="AL385"/>
      <c r="AM385"/>
      <c r="AN385"/>
      <c r="AO385"/>
      <c r="AP385"/>
      <c r="AQ385"/>
      <c r="AR385"/>
      <c r="AS385"/>
      <c r="AT385"/>
      <c r="AU385"/>
      <c r="AV385"/>
      <c r="AW385"/>
      <c r="AX385"/>
      <c r="AY385"/>
    </row>
    <row r="386" spans="7:51" s="22" customFormat="1" x14ac:dyDescent="0.25">
      <c r="G386" s="2"/>
      <c r="O386" s="24"/>
      <c r="P386" s="24"/>
      <c r="Q386" s="24"/>
      <c r="R386"/>
      <c r="S386"/>
      <c r="T386"/>
      <c r="U386"/>
      <c r="V386"/>
      <c r="W386"/>
      <c r="X386"/>
      <c r="Y386"/>
      <c r="Z386"/>
      <c r="AA386"/>
      <c r="AB386"/>
      <c r="AC386"/>
      <c r="AD386"/>
      <c r="AE386"/>
      <c r="AF386"/>
      <c r="AG386"/>
      <c r="AH386"/>
      <c r="AI386"/>
      <c r="AJ386"/>
      <c r="AK386"/>
      <c r="AL386"/>
      <c r="AM386"/>
      <c r="AN386"/>
      <c r="AO386"/>
      <c r="AP386"/>
      <c r="AQ386"/>
      <c r="AR386"/>
      <c r="AS386"/>
      <c r="AT386"/>
      <c r="AU386"/>
      <c r="AV386"/>
      <c r="AW386"/>
      <c r="AX386"/>
      <c r="AY386"/>
    </row>
    <row r="387" spans="7:51" s="22" customFormat="1" x14ac:dyDescent="0.25">
      <c r="G387" s="2"/>
      <c r="O387" s="24"/>
      <c r="P387" s="24"/>
      <c r="Q387" s="24"/>
      <c r="R387"/>
      <c r="S387"/>
      <c r="T387"/>
      <c r="U387"/>
      <c r="V387"/>
      <c r="W387"/>
      <c r="X387"/>
      <c r="Y387"/>
      <c r="Z387"/>
      <c r="AA387"/>
      <c r="AB387"/>
      <c r="AC387"/>
      <c r="AD387"/>
      <c r="AE387"/>
      <c r="AF387"/>
      <c r="AG387"/>
      <c r="AH387"/>
      <c r="AI387"/>
      <c r="AJ387"/>
      <c r="AK387"/>
      <c r="AL387"/>
      <c r="AM387"/>
      <c r="AN387"/>
      <c r="AO387"/>
      <c r="AP387"/>
      <c r="AQ387"/>
      <c r="AR387"/>
      <c r="AS387"/>
      <c r="AT387"/>
      <c r="AU387"/>
      <c r="AV387"/>
      <c r="AW387"/>
      <c r="AX387"/>
      <c r="AY387"/>
    </row>
    <row r="388" spans="7:51" s="22" customFormat="1" x14ac:dyDescent="0.25">
      <c r="G388" s="2"/>
      <c r="O388" s="24"/>
      <c r="P388" s="24"/>
      <c r="Q388" s="24"/>
      <c r="R388"/>
      <c r="S388"/>
      <c r="T388"/>
      <c r="U388"/>
      <c r="V388"/>
      <c r="W388"/>
      <c r="X388"/>
      <c r="Y388"/>
      <c r="Z388"/>
      <c r="AA388"/>
      <c r="AB388"/>
      <c r="AC388"/>
      <c r="AD388"/>
      <c r="AE388"/>
      <c r="AF388"/>
      <c r="AG388"/>
      <c r="AH388"/>
      <c r="AI388"/>
      <c r="AJ388"/>
      <c r="AK388"/>
      <c r="AL388"/>
      <c r="AM388"/>
      <c r="AN388"/>
      <c r="AO388"/>
      <c r="AP388"/>
      <c r="AQ388"/>
      <c r="AR388"/>
      <c r="AS388"/>
      <c r="AT388"/>
      <c r="AU388"/>
      <c r="AV388"/>
      <c r="AW388"/>
      <c r="AX388"/>
      <c r="AY388"/>
    </row>
    <row r="389" spans="7:51" s="22" customFormat="1" x14ac:dyDescent="0.25">
      <c r="G389" s="2"/>
      <c r="O389" s="24"/>
      <c r="P389" s="24"/>
      <c r="Q389" s="24"/>
      <c r="R389"/>
      <c r="S389"/>
      <c r="T389"/>
      <c r="U389"/>
      <c r="V389"/>
      <c r="W389"/>
      <c r="X389"/>
      <c r="Y389"/>
      <c r="Z389"/>
      <c r="AA389"/>
      <c r="AB389"/>
      <c r="AC389"/>
      <c r="AD389"/>
      <c r="AE389"/>
      <c r="AF389"/>
      <c r="AG389"/>
      <c r="AH389"/>
      <c r="AI389"/>
      <c r="AJ389"/>
      <c r="AK389"/>
      <c r="AL389"/>
      <c r="AM389"/>
      <c r="AN389"/>
      <c r="AO389"/>
      <c r="AP389"/>
      <c r="AQ389"/>
      <c r="AR389"/>
      <c r="AS389"/>
      <c r="AT389"/>
      <c r="AU389"/>
      <c r="AV389"/>
      <c r="AW389"/>
      <c r="AX389"/>
      <c r="AY389"/>
    </row>
    <row r="390" spans="7:51" s="22" customFormat="1" x14ac:dyDescent="0.25">
      <c r="G390" s="2"/>
      <c r="O390" s="24"/>
      <c r="P390" s="24"/>
      <c r="Q390" s="24"/>
      <c r="R390"/>
      <c r="S390"/>
      <c r="T390"/>
      <c r="U390"/>
      <c r="V390"/>
      <c r="W390"/>
      <c r="X390"/>
      <c r="Y390"/>
      <c r="Z390"/>
      <c r="AA390"/>
      <c r="AB390"/>
      <c r="AC390"/>
      <c r="AD390"/>
      <c r="AE390"/>
      <c r="AF390"/>
      <c r="AG390"/>
      <c r="AH390"/>
      <c r="AI390"/>
      <c r="AJ390"/>
      <c r="AK390"/>
      <c r="AL390"/>
      <c r="AM390"/>
      <c r="AN390"/>
      <c r="AO390"/>
      <c r="AP390"/>
      <c r="AQ390"/>
      <c r="AR390"/>
      <c r="AS390"/>
      <c r="AT390"/>
      <c r="AU390"/>
      <c r="AV390"/>
      <c r="AW390"/>
      <c r="AX390"/>
      <c r="AY390"/>
    </row>
    <row r="391" spans="7:51" s="22" customFormat="1" x14ac:dyDescent="0.25">
      <c r="G391" s="2"/>
      <c r="O391" s="24"/>
      <c r="P391" s="24"/>
      <c r="Q391" s="24"/>
      <c r="R391"/>
      <c r="S391"/>
      <c r="T391"/>
      <c r="U391"/>
      <c r="V391"/>
      <c r="W391"/>
      <c r="X391"/>
      <c r="Y391"/>
      <c r="Z391"/>
      <c r="AA391"/>
      <c r="AB391"/>
      <c r="AC391"/>
      <c r="AD391"/>
      <c r="AE391"/>
      <c r="AF391"/>
      <c r="AG391"/>
      <c r="AH391"/>
      <c r="AI391"/>
      <c r="AJ391"/>
      <c r="AK391"/>
      <c r="AL391"/>
      <c r="AM391"/>
      <c r="AN391"/>
      <c r="AO391"/>
      <c r="AP391"/>
      <c r="AQ391"/>
      <c r="AR391"/>
      <c r="AS391"/>
      <c r="AT391"/>
      <c r="AU391"/>
      <c r="AV391"/>
      <c r="AW391"/>
      <c r="AX391"/>
      <c r="AY391"/>
    </row>
    <row r="392" spans="7:51" s="22" customFormat="1" x14ac:dyDescent="0.25">
      <c r="G392" s="2"/>
      <c r="O392" s="24"/>
      <c r="P392" s="24"/>
      <c r="Q392" s="24"/>
      <c r="R392"/>
      <c r="S392"/>
      <c r="T392"/>
      <c r="U392"/>
      <c r="V392"/>
      <c r="W392"/>
      <c r="X392"/>
      <c r="Y392"/>
      <c r="Z392"/>
      <c r="AA392"/>
      <c r="AB392"/>
      <c r="AC392"/>
      <c r="AD392"/>
      <c r="AE392"/>
      <c r="AF392"/>
      <c r="AG392"/>
      <c r="AH392"/>
      <c r="AI392"/>
      <c r="AJ392"/>
      <c r="AK392"/>
      <c r="AL392"/>
      <c r="AM392"/>
      <c r="AN392"/>
      <c r="AO392"/>
      <c r="AP392"/>
      <c r="AQ392"/>
      <c r="AR392"/>
      <c r="AS392"/>
      <c r="AT392"/>
      <c r="AU392"/>
      <c r="AV392"/>
      <c r="AW392"/>
      <c r="AX392"/>
      <c r="AY392"/>
    </row>
    <row r="393" spans="7:51" s="22" customFormat="1" x14ac:dyDescent="0.25">
      <c r="G393" s="2"/>
      <c r="O393" s="24"/>
      <c r="P393" s="24"/>
      <c r="Q393" s="24"/>
      <c r="R393"/>
      <c r="S393"/>
      <c r="T393"/>
      <c r="U393"/>
      <c r="V393"/>
      <c r="W393"/>
      <c r="X393"/>
      <c r="Y393"/>
      <c r="Z393"/>
      <c r="AA393"/>
      <c r="AB393"/>
      <c r="AC393"/>
      <c r="AD393"/>
      <c r="AE393"/>
      <c r="AF393"/>
      <c r="AG393"/>
      <c r="AH393"/>
      <c r="AI393"/>
      <c r="AJ393"/>
      <c r="AK393"/>
      <c r="AL393"/>
      <c r="AM393"/>
      <c r="AN393"/>
      <c r="AO393"/>
      <c r="AP393"/>
      <c r="AQ393"/>
      <c r="AR393"/>
      <c r="AS393"/>
      <c r="AT393"/>
      <c r="AU393"/>
      <c r="AV393"/>
      <c r="AW393"/>
      <c r="AX393"/>
      <c r="AY393"/>
    </row>
    <row r="394" spans="7:51" s="22" customFormat="1" x14ac:dyDescent="0.25">
      <c r="G394" s="2"/>
      <c r="O394" s="24"/>
      <c r="P394" s="24"/>
      <c r="Q394" s="24"/>
      <c r="R394"/>
      <c r="S394"/>
      <c r="T394"/>
      <c r="U394"/>
      <c r="V394"/>
      <c r="W394"/>
      <c r="X394"/>
      <c r="Y394"/>
      <c r="Z394"/>
      <c r="AA394"/>
      <c r="AB394"/>
      <c r="AC394"/>
      <c r="AD394"/>
      <c r="AE394"/>
      <c r="AF394"/>
      <c r="AG394"/>
      <c r="AH394"/>
      <c r="AI394"/>
      <c r="AJ394"/>
      <c r="AK394"/>
      <c r="AL394"/>
      <c r="AM394"/>
      <c r="AN394"/>
      <c r="AO394"/>
      <c r="AP394"/>
      <c r="AQ394"/>
      <c r="AR394"/>
      <c r="AS394"/>
      <c r="AT394"/>
      <c r="AU394"/>
      <c r="AV394"/>
      <c r="AW394"/>
      <c r="AX394"/>
      <c r="AY394"/>
    </row>
    <row r="395" spans="7:51" s="22" customFormat="1" x14ac:dyDescent="0.25">
      <c r="G395" s="2"/>
      <c r="O395" s="24"/>
      <c r="P395" s="24"/>
      <c r="Q395" s="24"/>
      <c r="R395"/>
      <c r="S395"/>
      <c r="T395"/>
      <c r="U395"/>
      <c r="V395"/>
      <c r="W395"/>
      <c r="X395"/>
      <c r="Y395"/>
      <c r="Z395"/>
      <c r="AA395"/>
      <c r="AB395"/>
      <c r="AC395"/>
      <c r="AD395"/>
      <c r="AE395"/>
      <c r="AF395"/>
      <c r="AG395"/>
      <c r="AH395"/>
      <c r="AI395"/>
      <c r="AJ395"/>
      <c r="AK395"/>
      <c r="AL395"/>
      <c r="AM395"/>
      <c r="AN395"/>
      <c r="AO395"/>
      <c r="AP395"/>
      <c r="AQ395"/>
      <c r="AR395"/>
      <c r="AS395"/>
      <c r="AT395"/>
      <c r="AU395"/>
      <c r="AV395"/>
      <c r="AW395"/>
      <c r="AX395"/>
      <c r="AY395"/>
    </row>
    <row r="396" spans="7:51" s="22" customFormat="1" x14ac:dyDescent="0.25">
      <c r="G396" s="2"/>
      <c r="O396" s="24"/>
      <c r="P396" s="24"/>
      <c r="Q396" s="24"/>
      <c r="R396"/>
      <c r="S396"/>
      <c r="T396"/>
      <c r="U396"/>
      <c r="V396"/>
      <c r="W396"/>
      <c r="X396"/>
      <c r="Y396"/>
      <c r="Z396"/>
      <c r="AA396"/>
      <c r="AB396"/>
      <c r="AC396"/>
      <c r="AD396"/>
      <c r="AE396"/>
      <c r="AF396"/>
      <c r="AG396"/>
      <c r="AH396"/>
      <c r="AI396"/>
      <c r="AJ396"/>
      <c r="AK396"/>
      <c r="AL396"/>
      <c r="AM396"/>
      <c r="AN396"/>
      <c r="AO396"/>
      <c r="AP396"/>
      <c r="AQ396"/>
      <c r="AR396"/>
      <c r="AS396"/>
      <c r="AT396"/>
      <c r="AU396"/>
      <c r="AV396"/>
      <c r="AW396"/>
      <c r="AX396"/>
      <c r="AY396"/>
    </row>
    <row r="397" spans="7:51" s="22" customFormat="1" x14ac:dyDescent="0.25">
      <c r="G397" s="2"/>
      <c r="O397" s="24"/>
      <c r="P397" s="24"/>
      <c r="Q397" s="24"/>
      <c r="R397"/>
      <c r="S397"/>
      <c r="T397"/>
      <c r="U397"/>
      <c r="V397"/>
      <c r="W397"/>
      <c r="X397"/>
      <c r="Y397"/>
      <c r="Z397"/>
      <c r="AA397"/>
      <c r="AB397"/>
      <c r="AC397"/>
      <c r="AD397"/>
      <c r="AE397"/>
      <c r="AF397"/>
      <c r="AG397"/>
      <c r="AH397"/>
      <c r="AI397"/>
      <c r="AJ397"/>
      <c r="AK397"/>
      <c r="AL397"/>
      <c r="AM397"/>
      <c r="AN397"/>
      <c r="AO397"/>
      <c r="AP397"/>
      <c r="AQ397"/>
      <c r="AR397"/>
      <c r="AS397"/>
      <c r="AT397"/>
      <c r="AU397"/>
      <c r="AV397"/>
      <c r="AW397"/>
      <c r="AX397"/>
      <c r="AY397"/>
    </row>
    <row r="398" spans="7:51" s="22" customFormat="1" x14ac:dyDescent="0.25">
      <c r="G398" s="2"/>
      <c r="O398" s="24"/>
      <c r="P398" s="24"/>
      <c r="Q398" s="24"/>
      <c r="R398"/>
      <c r="S398"/>
      <c r="T398"/>
      <c r="U398"/>
      <c r="V398"/>
      <c r="W398"/>
      <c r="X398"/>
      <c r="Y398"/>
      <c r="Z398"/>
      <c r="AA398"/>
      <c r="AB398"/>
      <c r="AC398"/>
      <c r="AD398"/>
      <c r="AE398"/>
      <c r="AF398"/>
      <c r="AG398"/>
      <c r="AH398"/>
      <c r="AI398"/>
      <c r="AJ398"/>
      <c r="AK398"/>
      <c r="AL398"/>
      <c r="AM398"/>
      <c r="AN398"/>
      <c r="AO398"/>
      <c r="AP398"/>
      <c r="AQ398"/>
      <c r="AR398"/>
      <c r="AS398"/>
      <c r="AT398"/>
      <c r="AU398"/>
      <c r="AV398"/>
      <c r="AW398"/>
      <c r="AX398"/>
      <c r="AY398"/>
    </row>
    <row r="399" spans="7:51" s="22" customFormat="1" x14ac:dyDescent="0.25">
      <c r="G399" s="2"/>
      <c r="O399" s="24"/>
      <c r="P399" s="24"/>
      <c r="Q399" s="24"/>
      <c r="R399"/>
      <c r="S399"/>
      <c r="T399"/>
      <c r="U399"/>
      <c r="V399"/>
      <c r="W399"/>
      <c r="X399"/>
      <c r="Y399"/>
      <c r="Z399"/>
      <c r="AA399"/>
      <c r="AB399"/>
      <c r="AC399"/>
      <c r="AD399"/>
      <c r="AE399"/>
      <c r="AF399"/>
      <c r="AG399"/>
      <c r="AH399"/>
      <c r="AI399"/>
      <c r="AJ399"/>
      <c r="AK399"/>
      <c r="AL399"/>
      <c r="AM399"/>
      <c r="AN399"/>
      <c r="AO399"/>
      <c r="AP399"/>
      <c r="AQ399"/>
      <c r="AR399"/>
      <c r="AS399"/>
      <c r="AT399"/>
      <c r="AU399"/>
      <c r="AV399"/>
      <c r="AW399"/>
      <c r="AX399"/>
      <c r="AY399"/>
    </row>
    <row r="400" spans="7:51" s="22" customFormat="1" x14ac:dyDescent="0.25">
      <c r="G400" s="2"/>
      <c r="O400" s="24"/>
      <c r="P400" s="24"/>
      <c r="Q400" s="24"/>
      <c r="R400"/>
      <c r="S400"/>
      <c r="T400"/>
      <c r="U400"/>
      <c r="V400"/>
      <c r="W400"/>
      <c r="X400"/>
      <c r="Y400"/>
      <c r="Z400"/>
      <c r="AA400"/>
      <c r="AB400"/>
      <c r="AC400"/>
      <c r="AD400"/>
      <c r="AE400"/>
      <c r="AF400"/>
      <c r="AG400"/>
      <c r="AH400"/>
      <c r="AI400"/>
      <c r="AJ400"/>
      <c r="AK400"/>
      <c r="AL400"/>
      <c r="AM400"/>
      <c r="AN400"/>
      <c r="AO400"/>
      <c r="AP400"/>
      <c r="AQ400"/>
      <c r="AR400"/>
      <c r="AS400"/>
      <c r="AT400"/>
      <c r="AU400"/>
      <c r="AV400"/>
      <c r="AW400"/>
      <c r="AX400"/>
      <c r="AY400"/>
    </row>
    <row r="401" spans="7:51" s="22" customFormat="1" x14ac:dyDescent="0.25">
      <c r="G401" s="2"/>
      <c r="O401" s="24"/>
      <c r="P401" s="24"/>
      <c r="Q401" s="24"/>
      <c r="R401"/>
      <c r="S401"/>
      <c r="T401"/>
      <c r="U401"/>
      <c r="V401"/>
      <c r="W401"/>
      <c r="X401"/>
      <c r="Y401"/>
      <c r="Z401"/>
      <c r="AA401"/>
      <c r="AB401"/>
      <c r="AC401"/>
      <c r="AD401"/>
      <c r="AE401"/>
      <c r="AF401"/>
      <c r="AG401"/>
      <c r="AH401"/>
      <c r="AI401"/>
      <c r="AJ401"/>
      <c r="AK401"/>
      <c r="AL401"/>
      <c r="AM401"/>
      <c r="AN401"/>
      <c r="AO401"/>
      <c r="AP401"/>
      <c r="AQ401"/>
      <c r="AR401"/>
      <c r="AS401"/>
      <c r="AT401"/>
      <c r="AU401"/>
      <c r="AV401"/>
      <c r="AW401"/>
      <c r="AX401"/>
      <c r="AY401"/>
    </row>
    <row r="402" spans="7:51" s="22" customFormat="1" x14ac:dyDescent="0.25">
      <c r="G402" s="2"/>
      <c r="O402" s="24"/>
      <c r="P402" s="24"/>
      <c r="Q402" s="24"/>
      <c r="R402"/>
      <c r="S402"/>
      <c r="T402"/>
      <c r="U402"/>
      <c r="V402"/>
      <c r="W402"/>
      <c r="X402"/>
      <c r="Y402"/>
      <c r="Z402"/>
      <c r="AA402"/>
      <c r="AB402"/>
      <c r="AC402"/>
      <c r="AD402"/>
      <c r="AE402"/>
      <c r="AF402"/>
      <c r="AG402"/>
      <c r="AH402"/>
      <c r="AI402"/>
      <c r="AJ402"/>
      <c r="AK402"/>
      <c r="AL402"/>
      <c r="AM402"/>
      <c r="AN402"/>
      <c r="AO402"/>
      <c r="AP402"/>
      <c r="AQ402"/>
      <c r="AR402"/>
      <c r="AS402"/>
      <c r="AT402"/>
      <c r="AU402"/>
      <c r="AV402"/>
      <c r="AW402"/>
      <c r="AX402"/>
      <c r="AY402"/>
    </row>
    <row r="403" spans="7:51" s="22" customFormat="1" x14ac:dyDescent="0.25">
      <c r="G403" s="2"/>
      <c r="O403" s="24"/>
      <c r="P403" s="24"/>
      <c r="Q403" s="24"/>
      <c r="R403"/>
      <c r="S403"/>
      <c r="T403"/>
      <c r="U403"/>
      <c r="V403"/>
      <c r="W403"/>
      <c r="X403"/>
      <c r="Y403"/>
      <c r="Z403"/>
      <c r="AA403"/>
      <c r="AB403"/>
      <c r="AC403"/>
      <c r="AD403"/>
      <c r="AE403"/>
      <c r="AF403"/>
      <c r="AG403"/>
      <c r="AH403"/>
      <c r="AI403"/>
      <c r="AJ403"/>
      <c r="AK403"/>
      <c r="AL403"/>
      <c r="AM403"/>
      <c r="AN403"/>
      <c r="AO403"/>
      <c r="AP403"/>
      <c r="AQ403"/>
      <c r="AR403"/>
      <c r="AS403"/>
      <c r="AT403"/>
      <c r="AU403"/>
      <c r="AV403"/>
      <c r="AW403"/>
      <c r="AX403"/>
      <c r="AY403"/>
    </row>
    <row r="404" spans="7:51" s="22" customFormat="1" x14ac:dyDescent="0.25">
      <c r="G404" s="2"/>
      <c r="O404" s="24"/>
      <c r="P404" s="24"/>
      <c r="Q404" s="24"/>
      <c r="R404"/>
      <c r="S404"/>
      <c r="T404"/>
      <c r="U404"/>
      <c r="V404"/>
      <c r="W404"/>
      <c r="X404"/>
      <c r="Y404"/>
      <c r="Z404"/>
      <c r="AA404"/>
      <c r="AB404"/>
      <c r="AC404"/>
      <c r="AD404"/>
      <c r="AE404"/>
      <c r="AF404"/>
      <c r="AG404"/>
      <c r="AH404"/>
      <c r="AI404"/>
      <c r="AJ404"/>
      <c r="AK404"/>
      <c r="AL404"/>
      <c r="AM404"/>
      <c r="AN404"/>
      <c r="AO404"/>
      <c r="AP404"/>
      <c r="AQ404"/>
      <c r="AR404"/>
      <c r="AS404"/>
      <c r="AT404"/>
      <c r="AU404"/>
      <c r="AV404"/>
      <c r="AW404"/>
      <c r="AX404"/>
      <c r="AY404"/>
    </row>
    <row r="405" spans="7:51" s="22" customFormat="1" x14ac:dyDescent="0.25">
      <c r="G405" s="2"/>
      <c r="O405" s="24"/>
      <c r="P405" s="24"/>
      <c r="Q405" s="24"/>
      <c r="R405"/>
      <c r="S405"/>
      <c r="T405"/>
      <c r="U405"/>
      <c r="V405"/>
      <c r="W405"/>
      <c r="X405"/>
      <c r="Y405"/>
      <c r="Z405"/>
      <c r="AA405"/>
      <c r="AB405"/>
      <c r="AC405"/>
      <c r="AD405"/>
      <c r="AE405"/>
      <c r="AF405"/>
      <c r="AG405"/>
      <c r="AH405"/>
      <c r="AI405"/>
      <c r="AJ405"/>
      <c r="AK405"/>
      <c r="AL405"/>
      <c r="AM405"/>
      <c r="AN405"/>
      <c r="AO405"/>
      <c r="AP405"/>
      <c r="AQ405"/>
      <c r="AR405"/>
      <c r="AS405"/>
      <c r="AT405"/>
      <c r="AU405"/>
      <c r="AV405"/>
      <c r="AW405"/>
      <c r="AX405"/>
      <c r="AY405"/>
    </row>
    <row r="406" spans="7:51" s="22" customFormat="1" x14ac:dyDescent="0.25">
      <c r="G406" s="2"/>
      <c r="O406" s="24"/>
      <c r="P406" s="24"/>
      <c r="Q406" s="24"/>
      <c r="R406"/>
      <c r="S406"/>
      <c r="T406"/>
      <c r="U406"/>
      <c r="V406"/>
      <c r="W406"/>
      <c r="X406"/>
      <c r="Y406"/>
      <c r="Z406"/>
      <c r="AA406"/>
      <c r="AB406"/>
      <c r="AC406"/>
      <c r="AD406"/>
      <c r="AE406"/>
      <c r="AF406"/>
      <c r="AG406"/>
      <c r="AH406"/>
      <c r="AI406"/>
      <c r="AJ406"/>
      <c r="AK406"/>
      <c r="AL406"/>
      <c r="AM406"/>
      <c r="AN406"/>
      <c r="AO406"/>
      <c r="AP406"/>
      <c r="AQ406"/>
      <c r="AR406"/>
      <c r="AS406"/>
      <c r="AT406"/>
      <c r="AU406"/>
      <c r="AV406"/>
      <c r="AW406"/>
      <c r="AX406"/>
      <c r="AY406"/>
    </row>
    <row r="407" spans="7:51" s="22" customFormat="1" x14ac:dyDescent="0.25">
      <c r="G407" s="2"/>
      <c r="O407" s="24"/>
      <c r="P407" s="24"/>
      <c r="Q407" s="24"/>
      <c r="R407"/>
      <c r="S407"/>
      <c r="T407"/>
      <c r="U407"/>
      <c r="V407"/>
      <c r="W407"/>
      <c r="X407"/>
      <c r="Y407"/>
      <c r="Z407"/>
      <c r="AA407"/>
      <c r="AB407"/>
      <c r="AC407"/>
      <c r="AD407"/>
      <c r="AE407"/>
      <c r="AF407"/>
      <c r="AG407"/>
      <c r="AH407"/>
      <c r="AI407"/>
      <c r="AJ407"/>
      <c r="AK407"/>
      <c r="AL407"/>
      <c r="AM407"/>
      <c r="AN407"/>
      <c r="AO407"/>
      <c r="AP407"/>
      <c r="AQ407"/>
      <c r="AR407"/>
      <c r="AS407"/>
      <c r="AT407"/>
      <c r="AU407"/>
      <c r="AV407"/>
      <c r="AW407"/>
      <c r="AX407"/>
      <c r="AY407"/>
    </row>
    <row r="408" spans="7:51" s="22" customFormat="1" x14ac:dyDescent="0.25">
      <c r="G408" s="2"/>
      <c r="O408" s="24"/>
      <c r="P408" s="24"/>
      <c r="Q408" s="24"/>
      <c r="R408"/>
      <c r="S408"/>
      <c r="T408"/>
      <c r="U408"/>
      <c r="V408"/>
      <c r="W408"/>
      <c r="X408"/>
      <c r="Y408"/>
      <c r="Z408"/>
      <c r="AA408"/>
      <c r="AB408"/>
      <c r="AC408"/>
      <c r="AD408"/>
      <c r="AE408"/>
      <c r="AF408"/>
      <c r="AG408"/>
      <c r="AH408"/>
      <c r="AI408"/>
      <c r="AJ408"/>
      <c r="AK408"/>
      <c r="AL408"/>
      <c r="AM408"/>
      <c r="AN408"/>
      <c r="AO408"/>
      <c r="AP408"/>
      <c r="AQ408"/>
      <c r="AR408"/>
      <c r="AS408"/>
      <c r="AT408"/>
      <c r="AU408"/>
      <c r="AV408"/>
      <c r="AW408"/>
      <c r="AX408"/>
      <c r="AY408"/>
    </row>
    <row r="409" spans="7:51" s="22" customFormat="1" x14ac:dyDescent="0.25">
      <c r="G409" s="2"/>
      <c r="O409" s="24"/>
      <c r="P409" s="24"/>
      <c r="Q409" s="24"/>
      <c r="R409"/>
      <c r="S409"/>
      <c r="T409"/>
      <c r="U409"/>
      <c r="V409"/>
      <c r="W409"/>
      <c r="X409"/>
      <c r="Y409"/>
      <c r="Z409"/>
      <c r="AA409"/>
      <c r="AB409"/>
      <c r="AC409"/>
      <c r="AD409"/>
      <c r="AE409"/>
      <c r="AF409"/>
      <c r="AG409"/>
      <c r="AH409"/>
      <c r="AI409"/>
      <c r="AJ409"/>
      <c r="AK409"/>
      <c r="AL409"/>
      <c r="AM409"/>
      <c r="AN409"/>
      <c r="AO409"/>
      <c r="AP409"/>
      <c r="AQ409"/>
      <c r="AR409"/>
      <c r="AS409"/>
      <c r="AT409"/>
      <c r="AU409"/>
      <c r="AV409"/>
      <c r="AW409"/>
      <c r="AX409"/>
      <c r="AY409"/>
    </row>
    <row r="410" spans="7:51" s="22" customFormat="1" x14ac:dyDescent="0.25">
      <c r="G410" s="2"/>
      <c r="O410" s="24"/>
      <c r="P410" s="24"/>
      <c r="Q410" s="24"/>
      <c r="R410"/>
      <c r="S410"/>
      <c r="T410"/>
      <c r="U410"/>
      <c r="V410"/>
      <c r="W410"/>
      <c r="X410"/>
      <c r="Y410"/>
      <c r="Z410"/>
      <c r="AA410"/>
      <c r="AB410"/>
      <c r="AC410"/>
      <c r="AD410"/>
      <c r="AE410"/>
      <c r="AF410"/>
      <c r="AG410"/>
      <c r="AH410"/>
      <c r="AI410"/>
      <c r="AJ410"/>
      <c r="AK410"/>
      <c r="AL410"/>
      <c r="AM410"/>
      <c r="AN410"/>
      <c r="AO410"/>
      <c r="AP410"/>
      <c r="AQ410"/>
      <c r="AR410"/>
      <c r="AS410"/>
      <c r="AT410"/>
      <c r="AU410"/>
      <c r="AV410"/>
      <c r="AW410"/>
      <c r="AX410"/>
      <c r="AY410"/>
    </row>
    <row r="411" spans="7:51" s="22" customFormat="1" x14ac:dyDescent="0.25">
      <c r="G411" s="2"/>
      <c r="O411" s="24"/>
      <c r="P411" s="24"/>
      <c r="Q411" s="24"/>
      <c r="R411"/>
      <c r="S411"/>
      <c r="T411"/>
      <c r="U411"/>
      <c r="V411"/>
      <c r="W411"/>
      <c r="X411"/>
      <c r="Y411"/>
      <c r="Z411"/>
      <c r="AA411"/>
      <c r="AB411"/>
      <c r="AC411"/>
      <c r="AD411"/>
      <c r="AE411"/>
      <c r="AF411"/>
      <c r="AG411"/>
      <c r="AH411"/>
      <c r="AI411"/>
      <c r="AJ411"/>
      <c r="AK411"/>
      <c r="AL411"/>
      <c r="AM411"/>
      <c r="AN411"/>
      <c r="AO411"/>
      <c r="AP411"/>
      <c r="AQ411"/>
      <c r="AR411"/>
      <c r="AS411"/>
      <c r="AT411"/>
      <c r="AU411"/>
      <c r="AV411"/>
      <c r="AW411"/>
      <c r="AX411"/>
      <c r="AY411"/>
    </row>
    <row r="412" spans="7:51" s="22" customFormat="1" x14ac:dyDescent="0.25">
      <c r="G412" s="2"/>
      <c r="O412" s="24"/>
      <c r="P412" s="24"/>
      <c r="Q412" s="24"/>
      <c r="R412"/>
      <c r="S412"/>
      <c r="T412"/>
      <c r="U412"/>
      <c r="V412"/>
      <c r="W412"/>
      <c r="X412"/>
      <c r="Y412"/>
      <c r="Z412"/>
      <c r="AA412"/>
      <c r="AB412"/>
      <c r="AC412"/>
      <c r="AD412"/>
      <c r="AE412"/>
      <c r="AF412"/>
      <c r="AG412"/>
      <c r="AH412"/>
      <c r="AI412"/>
      <c r="AJ412"/>
      <c r="AK412"/>
      <c r="AL412"/>
      <c r="AM412"/>
      <c r="AN412"/>
      <c r="AO412"/>
      <c r="AP412"/>
      <c r="AQ412"/>
      <c r="AR412"/>
      <c r="AS412"/>
      <c r="AT412"/>
      <c r="AU412"/>
      <c r="AV412"/>
      <c r="AW412"/>
      <c r="AX412"/>
      <c r="AY412"/>
    </row>
    <row r="413" spans="7:51" s="22" customFormat="1" x14ac:dyDescent="0.25">
      <c r="G413" s="2"/>
      <c r="O413" s="24"/>
      <c r="P413" s="24"/>
      <c r="Q413" s="24"/>
      <c r="R413"/>
      <c r="S413"/>
      <c r="T413"/>
      <c r="U413"/>
      <c r="V413"/>
      <c r="W413"/>
      <c r="X413"/>
      <c r="Y413"/>
      <c r="Z413"/>
      <c r="AA413"/>
      <c r="AB413"/>
      <c r="AC413"/>
      <c r="AD413"/>
      <c r="AE413"/>
      <c r="AF413"/>
      <c r="AG413"/>
      <c r="AH413"/>
      <c r="AI413"/>
      <c r="AJ413"/>
      <c r="AK413"/>
      <c r="AL413"/>
      <c r="AM413"/>
      <c r="AN413"/>
      <c r="AO413"/>
      <c r="AP413"/>
      <c r="AQ413"/>
      <c r="AR413"/>
      <c r="AS413"/>
      <c r="AT413"/>
      <c r="AU413"/>
      <c r="AV413"/>
      <c r="AW413"/>
      <c r="AX413"/>
      <c r="AY413"/>
    </row>
    <row r="414" spans="7:51" s="22" customFormat="1" x14ac:dyDescent="0.25">
      <c r="G414" s="2"/>
      <c r="O414" s="24"/>
      <c r="P414" s="24"/>
      <c r="Q414" s="24"/>
      <c r="R414"/>
      <c r="S414"/>
      <c r="T414"/>
      <c r="U414"/>
      <c r="V414"/>
      <c r="W414"/>
      <c r="X414"/>
      <c r="Y414"/>
      <c r="Z414"/>
      <c r="AA414"/>
      <c r="AB414"/>
      <c r="AC414"/>
      <c r="AD414"/>
      <c r="AE414"/>
      <c r="AF414"/>
      <c r="AG414"/>
      <c r="AH414"/>
      <c r="AI414"/>
      <c r="AJ414"/>
      <c r="AK414"/>
      <c r="AL414"/>
      <c r="AM414"/>
      <c r="AN414"/>
      <c r="AO414"/>
      <c r="AP414"/>
      <c r="AQ414"/>
      <c r="AR414"/>
      <c r="AS414"/>
      <c r="AT414"/>
      <c r="AU414"/>
      <c r="AV414"/>
      <c r="AW414"/>
      <c r="AX414"/>
      <c r="AY414"/>
    </row>
  </sheetData>
  <mergeCells count="17">
    <mergeCell ref="A8:B8"/>
    <mergeCell ref="K7:K8"/>
    <mergeCell ref="L7:L8"/>
    <mergeCell ref="M7:M8"/>
    <mergeCell ref="N7:N8"/>
    <mergeCell ref="A7:B7"/>
    <mergeCell ref="C7:F7"/>
    <mergeCell ref="G7:G8"/>
    <mergeCell ref="H7:H8"/>
    <mergeCell ref="I7:I8"/>
    <mergeCell ref="J7:J8"/>
    <mergeCell ref="Q7:Q8"/>
    <mergeCell ref="R7:AS7"/>
    <mergeCell ref="AT7:AY7"/>
    <mergeCell ref="AZ7:BG7"/>
    <mergeCell ref="O7:O8"/>
    <mergeCell ref="P7:P8"/>
  </mergeCells>
  <conditionalFormatting sqref="M125:M127">
    <cfRule type="cellIs" dxfId="7" priority="1" stopIfTrue="1" operator="lessThan">
      <formula>0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F46CE1-1F3C-4BD8-8E89-A92D034DFE6E}">
  <sheetPr>
    <tabColor theme="8" tint="0.39997558519241921"/>
  </sheetPr>
  <dimension ref="A1:CD410"/>
  <sheetViews>
    <sheetView zoomScaleNormal="100" workbookViewId="0">
      <pane xSplit="2" ySplit="8" topLeftCell="C9" activePane="bottomRight" state="frozen"/>
      <selection pane="topRight"/>
      <selection pane="bottomLeft"/>
      <selection pane="bottomRight" activeCell="B146" sqref="B146"/>
    </sheetView>
  </sheetViews>
  <sheetFormatPr baseColWidth="10" defaultColWidth="11.5546875" defaultRowHeight="13.2" x14ac:dyDescent="0.25"/>
  <cols>
    <col min="1" max="1" width="10.44140625" customWidth="1"/>
    <col min="2" max="2" width="39.44140625" customWidth="1"/>
    <col min="3" max="3" width="16.6640625" customWidth="1"/>
    <col min="4" max="5" width="15.5546875" hidden="1" customWidth="1"/>
    <col min="6" max="6" width="17.109375" customWidth="1"/>
    <col min="7" max="7" width="16.33203125" customWidth="1"/>
    <col min="8" max="8" width="18.44140625" hidden="1" customWidth="1"/>
    <col min="9" max="9" width="19.88671875" hidden="1" customWidth="1"/>
    <col min="10" max="10" width="18.5546875" style="2" hidden="1" customWidth="1"/>
    <col min="11" max="11" width="19.88671875" hidden="1" customWidth="1"/>
    <col min="12" max="13" width="19.88671875" customWidth="1"/>
    <col min="14" max="14" width="17.88671875" hidden="1" customWidth="1"/>
    <col min="15" max="15" width="15.109375" customWidth="1"/>
    <col min="16" max="16" width="18.109375" hidden="1" customWidth="1"/>
    <col min="17" max="17" width="18.5546875" hidden="1" customWidth="1"/>
    <col min="18" max="18" width="15.33203125" customWidth="1"/>
    <col min="19" max="19" width="15.6640625" hidden="1" customWidth="1"/>
    <col min="20" max="20" width="13.5546875" hidden="1" customWidth="1"/>
    <col min="21" max="21" width="14.33203125" hidden="1" customWidth="1"/>
    <col min="22" max="22" width="13.33203125" hidden="1" customWidth="1"/>
    <col min="23" max="23" width="13.44140625" hidden="1" customWidth="1"/>
    <col min="24" max="45" width="14.88671875" hidden="1" customWidth="1"/>
    <col min="46" max="46" width="16.5546875" hidden="1" customWidth="1"/>
    <col min="47" max="47" width="13.88671875" hidden="1" customWidth="1"/>
    <col min="48" max="51" width="0" hidden="1" customWidth="1"/>
    <col min="52" max="52" width="15.33203125" hidden="1" customWidth="1"/>
    <col min="53" max="53" width="15.88671875" hidden="1" customWidth="1"/>
    <col min="54" max="54" width="13.33203125" style="22" hidden="1" customWidth="1"/>
    <col min="55" max="59" width="13.33203125" hidden="1" customWidth="1"/>
    <col min="60" max="60" width="14.6640625" hidden="1" customWidth="1"/>
    <col min="61" max="74" width="0" hidden="1" customWidth="1"/>
  </cols>
  <sheetData>
    <row r="1" spans="1:60" ht="12.9" customHeight="1" x14ac:dyDescent="0.25">
      <c r="A1" s="21" t="s">
        <v>0</v>
      </c>
      <c r="C1" s="22"/>
      <c r="K1" s="22"/>
      <c r="M1" s="2"/>
      <c r="S1" s="1" t="s">
        <v>278</v>
      </c>
    </row>
    <row r="2" spans="1:60" x14ac:dyDescent="0.25">
      <c r="A2" s="25" t="s">
        <v>1</v>
      </c>
      <c r="C2" s="26"/>
      <c r="I2" s="2"/>
      <c r="K2" s="2"/>
      <c r="L2" s="22"/>
      <c r="Q2" s="2"/>
      <c r="S2" s="1"/>
    </row>
    <row r="3" spans="1:60" ht="12.9" customHeight="1" x14ac:dyDescent="0.25">
      <c r="A3" s="21" t="s">
        <v>310</v>
      </c>
      <c r="C3" s="26"/>
      <c r="G3" s="22"/>
      <c r="H3" s="22"/>
      <c r="I3" s="2"/>
      <c r="K3" s="2"/>
      <c r="L3" s="22"/>
      <c r="M3" s="22"/>
      <c r="N3" s="48"/>
      <c r="S3" s="2"/>
      <c r="Z3" s="2"/>
    </row>
    <row r="4" spans="1:60" x14ac:dyDescent="0.25">
      <c r="A4" s="21" t="s">
        <v>311</v>
      </c>
      <c r="C4" s="26"/>
      <c r="G4" s="22"/>
      <c r="I4" s="22"/>
      <c r="J4" s="23"/>
      <c r="K4" s="22"/>
      <c r="L4" s="2"/>
      <c r="M4" s="22"/>
      <c r="N4" s="22"/>
      <c r="O4" s="28"/>
      <c r="P4" s="22"/>
      <c r="Q4" s="2"/>
      <c r="R4" s="2"/>
      <c r="S4" s="2"/>
    </row>
    <row r="5" spans="1:60" ht="18" customHeight="1" x14ac:dyDescent="0.25">
      <c r="A5" s="21"/>
      <c r="C5" s="26">
        <f>+C2+C4</f>
        <v>0</v>
      </c>
      <c r="D5" s="26">
        <f>+C2*0.13</f>
        <v>0</v>
      </c>
      <c r="G5" s="22"/>
      <c r="I5" s="22"/>
      <c r="J5" s="22"/>
      <c r="K5" s="22"/>
      <c r="L5" s="22"/>
      <c r="M5" s="22"/>
      <c r="N5" s="22"/>
      <c r="R5" s="28"/>
      <c r="S5" s="9" t="s">
        <v>312</v>
      </c>
    </row>
    <row r="6" spans="1:60" ht="12.6" customHeight="1" x14ac:dyDescent="0.25">
      <c r="B6" s="22"/>
      <c r="C6" s="22"/>
      <c r="K6" s="67"/>
      <c r="L6" s="2"/>
      <c r="M6" s="48"/>
      <c r="N6" s="2"/>
    </row>
    <row r="7" spans="1:60" s="1" customFormat="1" ht="26.25" customHeight="1" x14ac:dyDescent="0.3">
      <c r="A7" s="95"/>
      <c r="B7" s="95"/>
      <c r="C7" s="82" t="s">
        <v>6</v>
      </c>
      <c r="D7" s="82"/>
      <c r="E7" s="82"/>
      <c r="F7" s="82"/>
      <c r="G7" s="82"/>
      <c r="H7" s="80" t="s">
        <v>7</v>
      </c>
      <c r="I7" s="83" t="s">
        <v>8</v>
      </c>
      <c r="J7" s="85" t="s">
        <v>9</v>
      </c>
      <c r="K7" s="83" t="s">
        <v>10</v>
      </c>
      <c r="L7" s="80" t="s">
        <v>11</v>
      </c>
      <c r="M7" s="80" t="s">
        <v>12</v>
      </c>
      <c r="N7" s="80" t="s">
        <v>13</v>
      </c>
      <c r="O7" s="80" t="s">
        <v>14</v>
      </c>
      <c r="P7" s="92" t="s">
        <v>15</v>
      </c>
      <c r="Q7" s="92" t="s">
        <v>16</v>
      </c>
      <c r="R7" s="92" t="s">
        <v>17</v>
      </c>
      <c r="S7" s="87" t="s">
        <v>18</v>
      </c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  <c r="AI7" s="88"/>
      <c r="AJ7" s="88"/>
      <c r="AK7" s="88"/>
      <c r="AL7" s="88"/>
      <c r="AM7" s="88"/>
      <c r="AN7" s="88"/>
      <c r="AO7" s="88"/>
      <c r="AP7" s="88"/>
      <c r="AQ7" s="88"/>
      <c r="AR7" s="88"/>
      <c r="AS7" s="88"/>
      <c r="AT7" s="89"/>
      <c r="AU7" s="90" t="s">
        <v>282</v>
      </c>
      <c r="AV7" s="90"/>
      <c r="AW7" s="90"/>
      <c r="AX7" s="90"/>
      <c r="AY7" s="90"/>
      <c r="AZ7" s="90"/>
      <c r="BA7" s="91" t="s">
        <v>283</v>
      </c>
      <c r="BB7" s="91"/>
      <c r="BC7" s="91"/>
      <c r="BD7" s="91"/>
      <c r="BE7" s="91"/>
      <c r="BF7" s="91"/>
      <c r="BG7" s="91"/>
      <c r="BH7" s="91"/>
    </row>
    <row r="8" spans="1:60" s="1" customFormat="1" ht="48" customHeight="1" x14ac:dyDescent="0.4">
      <c r="A8" s="94" t="s">
        <v>21</v>
      </c>
      <c r="B8" s="94"/>
      <c r="C8" s="31" t="s">
        <v>22</v>
      </c>
      <c r="D8" s="33" t="s">
        <v>313</v>
      </c>
      <c r="E8" s="13" t="s">
        <v>314</v>
      </c>
      <c r="F8" s="13" t="s">
        <v>285</v>
      </c>
      <c r="G8" s="31" t="s">
        <v>25</v>
      </c>
      <c r="H8" s="81"/>
      <c r="I8" s="84"/>
      <c r="J8" s="86"/>
      <c r="K8" s="84"/>
      <c r="L8" s="81"/>
      <c r="M8" s="81"/>
      <c r="N8" s="81"/>
      <c r="O8" s="81"/>
      <c r="P8" s="98"/>
      <c r="Q8" s="98"/>
      <c r="R8" s="98"/>
      <c r="S8" s="33" t="s">
        <v>26</v>
      </c>
      <c r="T8" s="13" t="s">
        <v>27</v>
      </c>
      <c r="U8" s="32" t="s">
        <v>315</v>
      </c>
      <c r="V8" s="32" t="s">
        <v>29</v>
      </c>
      <c r="W8" s="13" t="s">
        <v>289</v>
      </c>
      <c r="X8" s="13" t="s">
        <v>31</v>
      </c>
      <c r="Y8" s="13" t="s">
        <v>290</v>
      </c>
      <c r="Z8" s="13" t="s">
        <v>33</v>
      </c>
      <c r="AA8" s="13" t="s">
        <v>34</v>
      </c>
      <c r="AB8" s="13" t="s">
        <v>291</v>
      </c>
      <c r="AC8" s="13" t="s">
        <v>36</v>
      </c>
      <c r="AD8" s="13" t="s">
        <v>292</v>
      </c>
      <c r="AE8" s="13" t="s">
        <v>38</v>
      </c>
      <c r="AF8" s="13" t="s">
        <v>39</v>
      </c>
      <c r="AG8" s="13" t="s">
        <v>40</v>
      </c>
      <c r="AH8" s="13" t="s">
        <v>41</v>
      </c>
      <c r="AI8" s="13" t="s">
        <v>42</v>
      </c>
      <c r="AJ8" s="13" t="s">
        <v>43</v>
      </c>
      <c r="AK8" s="13" t="s">
        <v>44</v>
      </c>
      <c r="AL8" s="13" t="s">
        <v>45</v>
      </c>
      <c r="AM8" s="13" t="s">
        <v>46</v>
      </c>
      <c r="AN8" s="13" t="s">
        <v>47</v>
      </c>
      <c r="AO8" s="13" t="s">
        <v>48</v>
      </c>
      <c r="AP8" s="13" t="s">
        <v>49</v>
      </c>
      <c r="AQ8" s="13" t="s">
        <v>50</v>
      </c>
      <c r="AR8" s="13" t="s">
        <v>51</v>
      </c>
      <c r="AS8" s="13" t="s">
        <v>52</v>
      </c>
      <c r="AT8" s="13" t="s">
        <v>53</v>
      </c>
      <c r="AU8" s="13" t="s">
        <v>293</v>
      </c>
      <c r="AV8" s="13" t="s">
        <v>294</v>
      </c>
      <c r="AW8" s="13" t="s">
        <v>295</v>
      </c>
      <c r="AX8" s="13" t="s">
        <v>296</v>
      </c>
      <c r="AY8" s="13" t="s">
        <v>297</v>
      </c>
      <c r="AZ8" s="13" t="s">
        <v>298</v>
      </c>
      <c r="BA8" s="13" t="s">
        <v>299</v>
      </c>
      <c r="BB8" s="14" t="s">
        <v>61</v>
      </c>
      <c r="BC8" s="13" t="s">
        <v>62</v>
      </c>
      <c r="BD8" s="13" t="s">
        <v>302</v>
      </c>
      <c r="BE8" s="13" t="s">
        <v>303</v>
      </c>
      <c r="BF8" s="13" t="s">
        <v>304</v>
      </c>
      <c r="BG8" s="13" t="s">
        <v>305</v>
      </c>
      <c r="BH8" s="13" t="s">
        <v>284</v>
      </c>
    </row>
    <row r="9" spans="1:60" s="1" customFormat="1" ht="12.75" customHeight="1" x14ac:dyDescent="0.4">
      <c r="A9" s="30"/>
      <c r="B9" s="30"/>
      <c r="C9" s="16"/>
      <c r="D9" s="15"/>
      <c r="E9" s="15"/>
      <c r="F9" s="15"/>
      <c r="G9" s="34"/>
      <c r="H9" s="18"/>
      <c r="I9" s="22"/>
      <c r="J9" s="2"/>
      <c r="K9" s="22"/>
      <c r="L9" s="15"/>
      <c r="M9" s="34"/>
      <c r="N9" s="15"/>
      <c r="O9" s="15"/>
      <c r="P9" s="15"/>
      <c r="Q9" s="15"/>
      <c r="R9" s="16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6"/>
      <c r="BC9" s="15"/>
      <c r="BD9" s="15"/>
      <c r="BE9" s="15"/>
      <c r="BF9" s="15"/>
      <c r="BG9" s="15"/>
      <c r="BH9" s="15"/>
    </row>
    <row r="10" spans="1:60" x14ac:dyDescent="0.25">
      <c r="A10" s="35">
        <v>0</v>
      </c>
      <c r="B10" s="36" t="s">
        <v>68</v>
      </c>
      <c r="C10" s="18">
        <f>SUM(C12:C26)</f>
        <v>524234368</v>
      </c>
      <c r="D10" s="18">
        <f>SUM(D12:D25)</f>
        <v>0</v>
      </c>
      <c r="E10" s="18">
        <f>SUM(E12:E25)</f>
        <v>0</v>
      </c>
      <c r="F10" s="18">
        <f t="shared" ref="F10:BH10" si="0">SUM(F12:F25)</f>
        <v>2149108</v>
      </c>
      <c r="G10" s="18">
        <f>SUM(G12:G26)</f>
        <v>526383476</v>
      </c>
      <c r="H10" s="18">
        <f>SUM(H12:H26)</f>
        <v>0</v>
      </c>
      <c r="I10" s="18">
        <f t="shared" ref="I10:R10" si="1">SUM(I12:I26)</f>
        <v>59120604.399999991</v>
      </c>
      <c r="J10" s="18">
        <f t="shared" si="1"/>
        <v>36281308.649999999</v>
      </c>
      <c r="K10" s="18">
        <f>SUM(K12:K26)</f>
        <v>31002763</v>
      </c>
      <c r="L10" s="18">
        <f t="shared" si="1"/>
        <v>126404676.05</v>
      </c>
      <c r="M10" s="18">
        <f t="shared" si="1"/>
        <v>126404676.05</v>
      </c>
      <c r="N10" s="18">
        <f>SUM(N12:N26)</f>
        <v>0</v>
      </c>
      <c r="O10" s="18">
        <f t="shared" si="1"/>
        <v>0</v>
      </c>
      <c r="P10" s="18">
        <f t="shared" si="1"/>
        <v>399978799.95000005</v>
      </c>
      <c r="Q10" s="18">
        <f t="shared" si="1"/>
        <v>526383476</v>
      </c>
      <c r="R10" s="18">
        <f t="shared" si="1"/>
        <v>399978799.95000005</v>
      </c>
      <c r="S10" s="18">
        <f>SUM(S12:S25)</f>
        <v>2149108</v>
      </c>
      <c r="T10" s="18">
        <f t="shared" si="0"/>
        <v>0</v>
      </c>
      <c r="U10" s="18">
        <f t="shared" si="0"/>
        <v>0</v>
      </c>
      <c r="V10" s="18">
        <f t="shared" si="0"/>
        <v>0</v>
      </c>
      <c r="W10" s="18">
        <f t="shared" si="0"/>
        <v>0</v>
      </c>
      <c r="X10" s="18">
        <f t="shared" si="0"/>
        <v>0</v>
      </c>
      <c r="Y10" s="18">
        <f t="shared" si="0"/>
        <v>0</v>
      </c>
      <c r="Z10" s="18">
        <f t="shared" si="0"/>
        <v>0</v>
      </c>
      <c r="AA10" s="18">
        <f t="shared" si="0"/>
        <v>0</v>
      </c>
      <c r="AB10" s="18">
        <f t="shared" si="0"/>
        <v>0</v>
      </c>
      <c r="AC10" s="18">
        <f t="shared" si="0"/>
        <v>0</v>
      </c>
      <c r="AD10" s="18">
        <f>SUM(AD12:AD25)</f>
        <v>0</v>
      </c>
      <c r="AE10" s="18">
        <f>SUM(AE12:AE25)</f>
        <v>0</v>
      </c>
      <c r="AF10" s="18">
        <f>SUM(AF12:AF25)</f>
        <v>0</v>
      </c>
      <c r="AG10" s="18">
        <f t="shared" si="0"/>
        <v>0</v>
      </c>
      <c r="AH10" s="18">
        <f t="shared" si="0"/>
        <v>0</v>
      </c>
      <c r="AI10" s="18">
        <f t="shared" si="0"/>
        <v>0</v>
      </c>
      <c r="AJ10" s="18">
        <f t="shared" si="0"/>
        <v>0</v>
      </c>
      <c r="AK10" s="18">
        <f t="shared" si="0"/>
        <v>0</v>
      </c>
      <c r="AL10" s="18">
        <f t="shared" si="0"/>
        <v>0</v>
      </c>
      <c r="AM10" s="18">
        <f t="shared" si="0"/>
        <v>0</v>
      </c>
      <c r="AN10" s="18">
        <f t="shared" si="0"/>
        <v>0</v>
      </c>
      <c r="AO10" s="18">
        <f t="shared" si="0"/>
        <v>0</v>
      </c>
      <c r="AP10" s="18">
        <f t="shared" si="0"/>
        <v>0</v>
      </c>
      <c r="AQ10" s="18">
        <f t="shared" si="0"/>
        <v>0</v>
      </c>
      <c r="AR10" s="18"/>
      <c r="AS10" s="18"/>
      <c r="AT10" s="18">
        <f t="shared" si="0"/>
        <v>2149108</v>
      </c>
      <c r="AU10" s="18">
        <f t="shared" si="0"/>
        <v>0</v>
      </c>
      <c r="AV10" s="18">
        <f t="shared" si="0"/>
        <v>0</v>
      </c>
      <c r="AW10" s="18">
        <f t="shared" si="0"/>
        <v>0</v>
      </c>
      <c r="AX10" s="18">
        <f t="shared" si="0"/>
        <v>0</v>
      </c>
      <c r="AY10" s="18">
        <f t="shared" si="0"/>
        <v>0</v>
      </c>
      <c r="AZ10" s="18">
        <f t="shared" si="0"/>
        <v>0</v>
      </c>
      <c r="BA10" s="18">
        <f t="shared" si="0"/>
        <v>0</v>
      </c>
      <c r="BB10" s="18">
        <f t="shared" si="0"/>
        <v>0</v>
      </c>
      <c r="BC10" s="18">
        <f t="shared" si="0"/>
        <v>0</v>
      </c>
      <c r="BD10" s="18">
        <f t="shared" si="0"/>
        <v>0</v>
      </c>
      <c r="BE10" s="18">
        <f t="shared" si="0"/>
        <v>0</v>
      </c>
      <c r="BF10" s="18">
        <f t="shared" si="0"/>
        <v>0</v>
      </c>
      <c r="BG10" s="18">
        <f t="shared" si="0"/>
        <v>0</v>
      </c>
      <c r="BH10" s="18">
        <f t="shared" si="0"/>
        <v>0</v>
      </c>
    </row>
    <row r="11" spans="1:60" s="1" customFormat="1" ht="12.9" customHeight="1" x14ac:dyDescent="0.25">
      <c r="A11" s="21"/>
      <c r="C11" s="22"/>
      <c r="D11" s="3"/>
      <c r="E11" s="3"/>
      <c r="F11" s="3"/>
      <c r="G11" s="3"/>
      <c r="H11" s="3"/>
      <c r="I11" s="3"/>
      <c r="J11" s="4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</row>
    <row r="12" spans="1:60" ht="12" customHeight="1" x14ac:dyDescent="0.25">
      <c r="A12" s="25" t="s">
        <v>69</v>
      </c>
      <c r="B12" t="s">
        <v>70</v>
      </c>
      <c r="C12" s="22">
        <v>286574513</v>
      </c>
      <c r="D12" s="22">
        <f>+BH12</f>
        <v>0</v>
      </c>
      <c r="E12" s="22"/>
      <c r="F12" s="22">
        <f>+AT12</f>
        <v>22912551</v>
      </c>
      <c r="G12" s="22">
        <f t="shared" ref="G12:G26" si="2">+C12+D12+F12+E12</f>
        <v>309487064</v>
      </c>
      <c r="H12" s="22"/>
      <c r="I12" s="22">
        <v>18800260</v>
      </c>
      <c r="J12" s="2">
        <v>18958953.300000001</v>
      </c>
      <c r="K12" s="22">
        <v>19096492.5</v>
      </c>
      <c r="L12" s="22">
        <f t="shared" ref="L12:L26" si="3">SUM(I12:K12)</f>
        <v>56855705.799999997</v>
      </c>
      <c r="M12" s="22">
        <f t="shared" ref="M12:M26" si="4">+L12+H12</f>
        <v>56855705.799999997</v>
      </c>
      <c r="N12" s="22">
        <v>0</v>
      </c>
      <c r="O12" s="22">
        <f t="shared" ref="O12:O25" si="5">IF(N12&gt;0,(M12-N12),0)</f>
        <v>0</v>
      </c>
      <c r="P12" s="24">
        <f t="shared" ref="P12:P25" si="6">G12-M12</f>
        <v>252631358.19999999</v>
      </c>
      <c r="Q12" s="24">
        <f t="shared" ref="Q12:Q25" si="7">G12-N12</f>
        <v>309487064</v>
      </c>
      <c r="R12" s="24">
        <f t="shared" ref="R12:R25" si="8">IF(O12&gt;0,(G12-M12-O12),(G12-M12+O12))</f>
        <v>252631358.19999999</v>
      </c>
      <c r="S12" s="22">
        <v>22912551</v>
      </c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>
        <f>SUM(S12:AS12)</f>
        <v>22912551</v>
      </c>
      <c r="AU12" s="22">
        <v>0</v>
      </c>
      <c r="AV12" s="22">
        <v>0</v>
      </c>
      <c r="AW12" s="22">
        <v>0</v>
      </c>
      <c r="AX12" s="22">
        <v>0</v>
      </c>
      <c r="AY12" s="22">
        <v>0</v>
      </c>
      <c r="AZ12" s="22">
        <f t="shared" ref="AZ12:AZ25" si="9">+AU12+AV12+AW12+AX12+AY12</f>
        <v>0</v>
      </c>
      <c r="BA12" s="22"/>
      <c r="BC12" s="22"/>
      <c r="BD12" s="22"/>
      <c r="BE12" s="22"/>
      <c r="BF12" s="22"/>
      <c r="BG12" s="22"/>
      <c r="BH12" s="22">
        <f>SUM(BA12:BG12)</f>
        <v>0</v>
      </c>
    </row>
    <row r="13" spans="1:60" ht="12" customHeight="1" x14ac:dyDescent="0.25">
      <c r="A13" s="25" t="s">
        <v>71</v>
      </c>
      <c r="B13" t="s">
        <v>72</v>
      </c>
      <c r="C13" s="22">
        <v>1000000</v>
      </c>
      <c r="D13" s="22">
        <f t="shared" ref="D13:D25" si="10">+BH13</f>
        <v>0</v>
      </c>
      <c r="E13" s="22"/>
      <c r="F13" s="22">
        <f t="shared" ref="F13:F25" si="11">+AT13</f>
        <v>0</v>
      </c>
      <c r="G13" s="22">
        <f t="shared" si="2"/>
        <v>1000000</v>
      </c>
      <c r="H13" s="22"/>
      <c r="I13" s="22">
        <v>0</v>
      </c>
      <c r="J13" s="2">
        <v>0</v>
      </c>
      <c r="K13" s="22">
        <v>0</v>
      </c>
      <c r="L13" s="22">
        <f t="shared" si="3"/>
        <v>0</v>
      </c>
      <c r="M13" s="22">
        <f t="shared" si="4"/>
        <v>0</v>
      </c>
      <c r="N13" s="22">
        <v>0</v>
      </c>
      <c r="O13" s="22">
        <f t="shared" si="5"/>
        <v>0</v>
      </c>
      <c r="P13" s="24">
        <f t="shared" si="6"/>
        <v>1000000</v>
      </c>
      <c r="Q13" s="24">
        <f t="shared" si="7"/>
        <v>1000000</v>
      </c>
      <c r="R13" s="24">
        <f t="shared" si="8"/>
        <v>1000000</v>
      </c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>
        <f t="shared" ref="AT13:AT25" si="12">SUM(S13:AS13)</f>
        <v>0</v>
      </c>
      <c r="AU13" s="22">
        <v>0</v>
      </c>
      <c r="AV13" s="22">
        <v>0</v>
      </c>
      <c r="AW13" s="22">
        <v>0</v>
      </c>
      <c r="AX13" s="22">
        <v>0</v>
      </c>
      <c r="AY13" s="22">
        <v>0</v>
      </c>
      <c r="AZ13" s="22">
        <f t="shared" si="9"/>
        <v>0</v>
      </c>
      <c r="BA13" s="22"/>
      <c r="BC13" s="22"/>
      <c r="BD13" s="22"/>
      <c r="BE13" s="22"/>
      <c r="BF13" s="22"/>
      <c r="BG13" s="22"/>
      <c r="BH13" s="22">
        <f>SUM(BA13:BG13)</f>
        <v>0</v>
      </c>
    </row>
    <row r="14" spans="1:60" ht="12.6" customHeight="1" x14ac:dyDescent="0.25">
      <c r="A14" s="25" t="s">
        <v>73</v>
      </c>
      <c r="B14" t="s">
        <v>74</v>
      </c>
      <c r="C14" s="22">
        <v>700000</v>
      </c>
      <c r="D14" s="22">
        <f>+BH14</f>
        <v>0</v>
      </c>
      <c r="E14" s="22"/>
      <c r="F14" s="22">
        <f t="shared" si="11"/>
        <v>0</v>
      </c>
      <c r="G14" s="22">
        <f t="shared" si="2"/>
        <v>700000</v>
      </c>
      <c r="H14" s="22"/>
      <c r="I14" s="22">
        <v>0</v>
      </c>
      <c r="J14" s="2">
        <v>51496.3</v>
      </c>
      <c r="K14" s="22">
        <v>51496.3</v>
      </c>
      <c r="L14" s="22">
        <f t="shared" si="3"/>
        <v>102992.6</v>
      </c>
      <c r="M14" s="22">
        <f t="shared" si="4"/>
        <v>102992.6</v>
      </c>
      <c r="N14" s="22">
        <v>0</v>
      </c>
      <c r="O14" s="22">
        <f t="shared" si="5"/>
        <v>0</v>
      </c>
      <c r="P14" s="24">
        <f t="shared" si="6"/>
        <v>597007.4</v>
      </c>
      <c r="Q14" s="24">
        <f t="shared" si="7"/>
        <v>700000</v>
      </c>
      <c r="R14" s="24">
        <f t="shared" si="8"/>
        <v>597007.4</v>
      </c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>
        <f t="shared" si="12"/>
        <v>0</v>
      </c>
      <c r="AU14" s="22">
        <v>0</v>
      </c>
      <c r="AV14" s="22">
        <v>0</v>
      </c>
      <c r="AW14" s="22">
        <v>0</v>
      </c>
      <c r="AX14" s="22">
        <v>0</v>
      </c>
      <c r="AY14" s="22">
        <v>0</v>
      </c>
      <c r="AZ14" s="22">
        <f t="shared" si="9"/>
        <v>0</v>
      </c>
      <c r="BA14" s="22"/>
      <c r="BC14" s="22"/>
      <c r="BD14" s="22"/>
      <c r="BE14" s="22"/>
      <c r="BF14" s="22"/>
      <c r="BG14" s="22"/>
      <c r="BH14" s="22">
        <f>SUM(BA14:BG14)</f>
        <v>0</v>
      </c>
    </row>
    <row r="15" spans="1:60" ht="12.6" customHeight="1" x14ac:dyDescent="0.25">
      <c r="A15" s="25" t="s">
        <v>75</v>
      </c>
      <c r="B15" t="s">
        <v>76</v>
      </c>
      <c r="C15" s="22"/>
      <c r="D15" s="22">
        <f t="shared" si="10"/>
        <v>0</v>
      </c>
      <c r="E15" s="22"/>
      <c r="F15" s="22">
        <f t="shared" si="11"/>
        <v>0</v>
      </c>
      <c r="G15" s="22">
        <f t="shared" si="2"/>
        <v>0</v>
      </c>
      <c r="H15" s="22"/>
      <c r="I15" s="22">
        <v>0</v>
      </c>
      <c r="J15" s="2">
        <v>0</v>
      </c>
      <c r="K15" s="22">
        <v>0</v>
      </c>
      <c r="L15" s="22">
        <f t="shared" si="3"/>
        <v>0</v>
      </c>
      <c r="M15" s="22">
        <f t="shared" si="4"/>
        <v>0</v>
      </c>
      <c r="N15" s="22">
        <v>0</v>
      </c>
      <c r="O15" s="22">
        <f t="shared" si="5"/>
        <v>0</v>
      </c>
      <c r="P15" s="24">
        <f t="shared" si="6"/>
        <v>0</v>
      </c>
      <c r="Q15" s="24">
        <f t="shared" si="7"/>
        <v>0</v>
      </c>
      <c r="R15" s="24">
        <f t="shared" si="8"/>
        <v>0</v>
      </c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>
        <f t="shared" si="12"/>
        <v>0</v>
      </c>
      <c r="AU15" s="22">
        <v>0</v>
      </c>
      <c r="AV15" s="22">
        <v>0</v>
      </c>
      <c r="AW15" s="22">
        <v>0</v>
      </c>
      <c r="AX15" s="22">
        <v>0</v>
      </c>
      <c r="AY15" s="22">
        <v>0</v>
      </c>
      <c r="AZ15" s="22">
        <f t="shared" si="9"/>
        <v>0</v>
      </c>
      <c r="BA15" s="22"/>
      <c r="BC15" s="22"/>
      <c r="BD15" s="22"/>
      <c r="BE15" s="22"/>
      <c r="BF15" s="22"/>
      <c r="BG15" s="22"/>
      <c r="BH15" s="22">
        <f t="shared" ref="BH15:BH24" si="13">SUM(BA15:BG15)</f>
        <v>0</v>
      </c>
    </row>
    <row r="16" spans="1:60" ht="12.6" customHeight="1" x14ac:dyDescent="0.25">
      <c r="A16" s="25" t="s">
        <v>77</v>
      </c>
      <c r="B16" t="s">
        <v>78</v>
      </c>
      <c r="C16" s="22">
        <v>100500000</v>
      </c>
      <c r="D16" s="22">
        <f t="shared" si="10"/>
        <v>0</v>
      </c>
      <c r="E16" s="22"/>
      <c r="F16" s="22">
        <f t="shared" si="11"/>
        <v>-9284957</v>
      </c>
      <c r="G16" s="22">
        <f t="shared" si="2"/>
        <v>91215043</v>
      </c>
      <c r="H16" s="22"/>
      <c r="I16" s="22">
        <v>6331739.5</v>
      </c>
      <c r="J16" s="2">
        <v>6439378.8499999996</v>
      </c>
      <c r="K16" s="22">
        <v>6522801</v>
      </c>
      <c r="L16" s="22">
        <f>SUM(I16:K16)</f>
        <v>19293919.350000001</v>
      </c>
      <c r="M16" s="22">
        <f t="shared" si="4"/>
        <v>19293919.350000001</v>
      </c>
      <c r="N16" s="22">
        <v>0</v>
      </c>
      <c r="O16" s="22">
        <f t="shared" si="5"/>
        <v>0</v>
      </c>
      <c r="P16" s="24">
        <f t="shared" si="6"/>
        <v>71921123.650000006</v>
      </c>
      <c r="Q16" s="24">
        <f t="shared" si="7"/>
        <v>91215043</v>
      </c>
      <c r="R16" s="24">
        <f t="shared" si="8"/>
        <v>71921123.650000006</v>
      </c>
      <c r="S16" s="22">
        <v>-9284957</v>
      </c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>
        <f t="shared" si="12"/>
        <v>-9284957</v>
      </c>
      <c r="AU16" s="22">
        <v>0</v>
      </c>
      <c r="AV16" s="22">
        <v>0</v>
      </c>
      <c r="AW16" s="22">
        <v>0</v>
      </c>
      <c r="AX16" s="22">
        <v>0</v>
      </c>
      <c r="AY16" s="22">
        <v>0</v>
      </c>
      <c r="AZ16" s="22">
        <f t="shared" si="9"/>
        <v>0</v>
      </c>
      <c r="BA16" s="22"/>
      <c r="BC16" s="22"/>
      <c r="BD16" s="22"/>
      <c r="BE16" s="22"/>
      <c r="BF16" s="22"/>
      <c r="BG16" s="22"/>
      <c r="BH16" s="22">
        <f t="shared" si="13"/>
        <v>0</v>
      </c>
    </row>
    <row r="17" spans="1:82" ht="12.6" customHeight="1" x14ac:dyDescent="0.25">
      <c r="A17" s="25" t="s">
        <v>79</v>
      </c>
      <c r="B17" t="s">
        <v>80</v>
      </c>
      <c r="C17" s="22"/>
      <c r="D17" s="22">
        <f t="shared" si="10"/>
        <v>0</v>
      </c>
      <c r="E17" s="22"/>
      <c r="F17" s="22">
        <f t="shared" si="11"/>
        <v>0</v>
      </c>
      <c r="G17" s="22">
        <f t="shared" si="2"/>
        <v>0</v>
      </c>
      <c r="H17" s="22"/>
      <c r="I17" s="22">
        <v>0</v>
      </c>
      <c r="J17" s="2">
        <v>0</v>
      </c>
      <c r="K17" s="22">
        <v>0</v>
      </c>
      <c r="L17" s="22">
        <f>SUM(I17:K17)</f>
        <v>0</v>
      </c>
      <c r="M17" s="22">
        <f t="shared" si="4"/>
        <v>0</v>
      </c>
      <c r="N17" s="22">
        <v>0</v>
      </c>
      <c r="O17" s="22">
        <f t="shared" si="5"/>
        <v>0</v>
      </c>
      <c r="P17" s="24">
        <f t="shared" si="6"/>
        <v>0</v>
      </c>
      <c r="Q17" s="24">
        <f t="shared" si="7"/>
        <v>0</v>
      </c>
      <c r="R17" s="24">
        <f t="shared" si="8"/>
        <v>0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>
        <f t="shared" si="12"/>
        <v>0</v>
      </c>
      <c r="AU17" s="22">
        <v>0</v>
      </c>
      <c r="AV17" s="22">
        <v>0</v>
      </c>
      <c r="AW17" s="22">
        <v>0</v>
      </c>
      <c r="AX17" s="22">
        <v>0</v>
      </c>
      <c r="AY17" s="22">
        <v>0</v>
      </c>
      <c r="AZ17" s="22">
        <f t="shared" si="9"/>
        <v>0</v>
      </c>
      <c r="BA17" s="22"/>
      <c r="BC17" s="22"/>
      <c r="BD17" s="22"/>
      <c r="BE17" s="22"/>
      <c r="BF17" s="22"/>
      <c r="BG17" s="22"/>
      <c r="BH17" s="22">
        <f t="shared" si="13"/>
        <v>0</v>
      </c>
    </row>
    <row r="18" spans="1:82" ht="12.6" customHeight="1" x14ac:dyDescent="0.25">
      <c r="A18" s="25" t="s">
        <v>81</v>
      </c>
      <c r="B18" t="s">
        <v>82</v>
      </c>
      <c r="C18" s="22">
        <v>30000000</v>
      </c>
      <c r="D18" s="22">
        <f t="shared" si="10"/>
        <v>0</v>
      </c>
      <c r="E18" s="22"/>
      <c r="F18" s="22">
        <f t="shared" si="11"/>
        <v>0</v>
      </c>
      <c r="G18" s="22">
        <f t="shared" si="2"/>
        <v>30000000</v>
      </c>
      <c r="H18" s="22"/>
      <c r="I18" s="22">
        <v>0</v>
      </c>
      <c r="J18" s="2">
        <v>0</v>
      </c>
      <c r="K18" s="22">
        <v>0</v>
      </c>
      <c r="L18" s="22">
        <f t="shared" si="3"/>
        <v>0</v>
      </c>
      <c r="M18" s="22">
        <f t="shared" si="4"/>
        <v>0</v>
      </c>
      <c r="N18" s="22">
        <v>0</v>
      </c>
      <c r="O18" s="22">
        <f t="shared" si="5"/>
        <v>0</v>
      </c>
      <c r="P18" s="24">
        <f t="shared" si="6"/>
        <v>30000000</v>
      </c>
      <c r="Q18" s="24">
        <f t="shared" si="7"/>
        <v>30000000</v>
      </c>
      <c r="R18" s="24">
        <f t="shared" si="8"/>
        <v>30000000</v>
      </c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>
        <f t="shared" si="12"/>
        <v>0</v>
      </c>
      <c r="AU18" s="22">
        <v>0</v>
      </c>
      <c r="AV18" s="22">
        <v>0</v>
      </c>
      <c r="AW18" s="22">
        <v>0</v>
      </c>
      <c r="AX18" s="22">
        <v>0</v>
      </c>
      <c r="AY18" s="22">
        <v>0</v>
      </c>
      <c r="AZ18" s="22">
        <f t="shared" si="9"/>
        <v>0</v>
      </c>
      <c r="BA18" s="22"/>
      <c r="BC18" s="22"/>
      <c r="BD18" s="22"/>
      <c r="BE18" s="22"/>
      <c r="BF18" s="22"/>
      <c r="BG18" s="22"/>
      <c r="BH18" s="22">
        <f t="shared" si="13"/>
        <v>0</v>
      </c>
    </row>
    <row r="19" spans="1:82" ht="12.6" customHeight="1" x14ac:dyDescent="0.25">
      <c r="A19" s="25" t="s">
        <v>83</v>
      </c>
      <c r="B19" t="s">
        <v>84</v>
      </c>
      <c r="C19" s="22">
        <v>29800500</v>
      </c>
      <c r="D19" s="22">
        <f t="shared" si="10"/>
        <v>0</v>
      </c>
      <c r="E19" s="22"/>
      <c r="F19" s="22">
        <f t="shared" si="11"/>
        <v>-1478486</v>
      </c>
      <c r="G19" s="22">
        <f t="shared" si="2"/>
        <v>28322014</v>
      </c>
      <c r="H19" s="22"/>
      <c r="I19" s="22">
        <v>28322013.149999995</v>
      </c>
      <c r="J19" s="2">
        <v>0</v>
      </c>
      <c r="K19" s="22">
        <v>0</v>
      </c>
      <c r="L19" s="22">
        <f>SUM(I19:K19)</f>
        <v>28322013.149999995</v>
      </c>
      <c r="M19" s="22">
        <f t="shared" si="4"/>
        <v>28322013.149999995</v>
      </c>
      <c r="N19" s="22">
        <v>0</v>
      </c>
      <c r="O19" s="22">
        <f t="shared" si="5"/>
        <v>0</v>
      </c>
      <c r="P19" s="24">
        <f t="shared" si="6"/>
        <v>0.85000000521540642</v>
      </c>
      <c r="Q19" s="24">
        <f t="shared" si="7"/>
        <v>28322014</v>
      </c>
      <c r="R19" s="24">
        <f t="shared" si="8"/>
        <v>0.85000000521540642</v>
      </c>
      <c r="S19" s="22">
        <v>-1478486</v>
      </c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>
        <f t="shared" si="12"/>
        <v>-1478486</v>
      </c>
      <c r="AU19" s="22">
        <v>0</v>
      </c>
      <c r="AV19" s="22">
        <v>0</v>
      </c>
      <c r="AW19" s="22">
        <v>0</v>
      </c>
      <c r="AX19" s="22">
        <v>0</v>
      </c>
      <c r="AY19" s="22">
        <v>0</v>
      </c>
      <c r="AZ19" s="22">
        <f t="shared" si="9"/>
        <v>0</v>
      </c>
      <c r="BA19" s="22"/>
      <c r="BC19" s="22"/>
      <c r="BD19" s="22"/>
      <c r="BE19" s="22"/>
      <c r="BF19" s="22"/>
      <c r="BG19" s="22"/>
      <c r="BH19" s="22">
        <f t="shared" si="13"/>
        <v>0</v>
      </c>
    </row>
    <row r="20" spans="1:82" ht="12.6" customHeight="1" x14ac:dyDescent="0.25">
      <c r="A20" s="25" t="s">
        <v>85</v>
      </c>
      <c r="B20" t="s">
        <v>86</v>
      </c>
      <c r="C20" s="22">
        <v>15500000</v>
      </c>
      <c r="D20" s="22">
        <f t="shared" si="10"/>
        <v>0</v>
      </c>
      <c r="E20" s="22"/>
      <c r="F20" s="22">
        <f t="shared" si="11"/>
        <v>-10000000</v>
      </c>
      <c r="G20" s="22">
        <f t="shared" si="2"/>
        <v>5500000</v>
      </c>
      <c r="H20" s="22"/>
      <c r="I20" s="22">
        <v>216503.4</v>
      </c>
      <c r="J20" s="2">
        <v>216503.4</v>
      </c>
      <c r="K20" s="22">
        <v>216503.4</v>
      </c>
      <c r="L20" s="22">
        <f>SUM(I20:K20)</f>
        <v>649510.19999999995</v>
      </c>
      <c r="M20" s="22">
        <f t="shared" si="4"/>
        <v>649510.19999999995</v>
      </c>
      <c r="N20" s="22">
        <v>0</v>
      </c>
      <c r="O20" s="22">
        <f t="shared" si="5"/>
        <v>0</v>
      </c>
      <c r="P20" s="24">
        <f t="shared" si="6"/>
        <v>4850489.8</v>
      </c>
      <c r="Q20" s="24">
        <f t="shared" si="7"/>
        <v>5500000</v>
      </c>
      <c r="R20" s="24">
        <f t="shared" si="8"/>
        <v>4850489.8</v>
      </c>
      <c r="S20" s="22">
        <v>-10000000</v>
      </c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>
        <f t="shared" si="12"/>
        <v>-10000000</v>
      </c>
      <c r="AU20" s="22">
        <v>0</v>
      </c>
      <c r="AV20" s="22">
        <v>0</v>
      </c>
      <c r="AW20" s="22">
        <v>0</v>
      </c>
      <c r="AX20" s="22">
        <v>0</v>
      </c>
      <c r="AY20" s="22">
        <v>0</v>
      </c>
      <c r="AZ20" s="22">
        <f t="shared" si="9"/>
        <v>0</v>
      </c>
      <c r="BA20" s="22"/>
      <c r="BC20" s="22"/>
      <c r="BD20" s="22"/>
      <c r="BE20" s="22"/>
      <c r="BF20" s="22"/>
      <c r="BG20" s="22"/>
      <c r="BH20" s="22">
        <f t="shared" si="13"/>
        <v>0</v>
      </c>
    </row>
    <row r="21" spans="1:82" ht="12.6" customHeight="1" x14ac:dyDescent="0.25">
      <c r="A21" s="25" t="s">
        <v>87</v>
      </c>
      <c r="B21" t="s">
        <v>88</v>
      </c>
      <c r="C21" s="22">
        <v>15168543</v>
      </c>
      <c r="D21" s="22">
        <f t="shared" si="10"/>
        <v>0</v>
      </c>
      <c r="E21" s="22"/>
      <c r="F21" s="22">
        <f t="shared" si="11"/>
        <v>0</v>
      </c>
      <c r="G21" s="22">
        <f t="shared" si="2"/>
        <v>15168543</v>
      </c>
      <c r="H21" s="22"/>
      <c r="I21" s="22">
        <v>2557695</v>
      </c>
      <c r="J21" s="2">
        <v>4978314</v>
      </c>
      <c r="K21" s="22">
        <v>2392370</v>
      </c>
      <c r="L21" s="22">
        <f t="shared" si="3"/>
        <v>9928379</v>
      </c>
      <c r="M21" s="22">
        <f t="shared" si="4"/>
        <v>9928379</v>
      </c>
      <c r="N21" s="22">
        <v>0</v>
      </c>
      <c r="O21" s="22">
        <f t="shared" si="5"/>
        <v>0</v>
      </c>
      <c r="P21" s="24">
        <f t="shared" si="6"/>
        <v>5240164</v>
      </c>
      <c r="Q21" s="24">
        <f t="shared" si="7"/>
        <v>15168543</v>
      </c>
      <c r="R21" s="24">
        <f t="shared" si="8"/>
        <v>5240164</v>
      </c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>
        <f t="shared" si="12"/>
        <v>0</v>
      </c>
      <c r="AU21" s="22">
        <v>0</v>
      </c>
      <c r="AV21" s="22">
        <v>0</v>
      </c>
      <c r="AW21" s="22">
        <v>0</v>
      </c>
      <c r="AX21" s="22">
        <v>0</v>
      </c>
      <c r="AY21" s="22">
        <v>0</v>
      </c>
      <c r="AZ21" s="22">
        <f t="shared" si="9"/>
        <v>0</v>
      </c>
      <c r="BA21" s="22"/>
      <c r="BC21" s="22"/>
      <c r="BD21" s="22"/>
      <c r="BE21" s="22"/>
      <c r="BF21" s="22"/>
      <c r="BG21" s="22"/>
      <c r="BH21" s="22">
        <f t="shared" si="13"/>
        <v>0</v>
      </c>
    </row>
    <row r="22" spans="1:82" ht="12.6" customHeight="1" x14ac:dyDescent="0.25">
      <c r="A22" s="25" t="s">
        <v>89</v>
      </c>
      <c r="B22" t="s">
        <v>90</v>
      </c>
      <c r="C22" s="22">
        <v>1712763</v>
      </c>
      <c r="D22" s="22">
        <f t="shared" si="10"/>
        <v>0</v>
      </c>
      <c r="E22" s="22"/>
      <c r="F22" s="22">
        <f t="shared" si="11"/>
        <v>0</v>
      </c>
      <c r="G22" s="22">
        <f t="shared" si="2"/>
        <v>1712763</v>
      </c>
      <c r="H22" s="22"/>
      <c r="I22" s="22">
        <v>138173</v>
      </c>
      <c r="J22" s="2">
        <v>268934</v>
      </c>
      <c r="K22" s="22">
        <v>129100</v>
      </c>
      <c r="L22" s="22">
        <f>SUM(I22:K22)</f>
        <v>536207</v>
      </c>
      <c r="M22" s="22">
        <f t="shared" si="4"/>
        <v>536207</v>
      </c>
      <c r="N22" s="22">
        <v>0</v>
      </c>
      <c r="O22" s="22">
        <f t="shared" si="5"/>
        <v>0</v>
      </c>
      <c r="P22" s="24">
        <f t="shared" si="6"/>
        <v>1176556</v>
      </c>
      <c r="Q22" s="24">
        <f t="shared" si="7"/>
        <v>1712763</v>
      </c>
      <c r="R22" s="24">
        <f t="shared" si="8"/>
        <v>1176556</v>
      </c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>
        <f t="shared" si="12"/>
        <v>0</v>
      </c>
      <c r="AU22" s="22">
        <v>0</v>
      </c>
      <c r="AV22" s="22">
        <v>0</v>
      </c>
      <c r="AW22" s="22">
        <v>0</v>
      </c>
      <c r="AX22" s="22">
        <v>0</v>
      </c>
      <c r="AY22" s="22">
        <v>0</v>
      </c>
      <c r="AZ22" s="22">
        <f t="shared" si="9"/>
        <v>0</v>
      </c>
      <c r="BA22" s="22"/>
      <c r="BC22" s="22"/>
      <c r="BD22" s="22"/>
      <c r="BE22" s="22"/>
      <c r="BF22" s="22"/>
      <c r="BG22" s="22"/>
      <c r="BH22" s="22">
        <f t="shared" si="13"/>
        <v>0</v>
      </c>
    </row>
    <row r="23" spans="1:82" ht="12.6" customHeight="1" x14ac:dyDescent="0.25">
      <c r="A23" s="25" t="s">
        <v>91</v>
      </c>
      <c r="B23" t="s">
        <v>92</v>
      </c>
      <c r="C23" s="22">
        <v>23536595</v>
      </c>
      <c r="D23" s="22">
        <f t="shared" si="10"/>
        <v>0</v>
      </c>
      <c r="E23" s="22"/>
      <c r="F23" s="22">
        <f t="shared" si="11"/>
        <v>0</v>
      </c>
      <c r="G23" s="22">
        <f t="shared" si="2"/>
        <v>23536595</v>
      </c>
      <c r="H23" s="22"/>
      <c r="I23" s="22">
        <v>1497831</v>
      </c>
      <c r="J23" s="2">
        <v>2915293</v>
      </c>
      <c r="K23" s="22">
        <v>1400070</v>
      </c>
      <c r="L23" s="22">
        <f t="shared" si="3"/>
        <v>5813194</v>
      </c>
      <c r="M23" s="22">
        <f t="shared" si="4"/>
        <v>5813194</v>
      </c>
      <c r="N23" s="22">
        <v>0</v>
      </c>
      <c r="O23" s="22">
        <f t="shared" si="5"/>
        <v>0</v>
      </c>
      <c r="P23" s="24">
        <f t="shared" si="6"/>
        <v>17723401</v>
      </c>
      <c r="Q23" s="24">
        <f t="shared" si="7"/>
        <v>23536595</v>
      </c>
      <c r="R23" s="24">
        <f t="shared" si="8"/>
        <v>17723401</v>
      </c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>
        <f t="shared" si="12"/>
        <v>0</v>
      </c>
      <c r="AU23" s="22">
        <v>0</v>
      </c>
      <c r="AV23" s="22">
        <v>0</v>
      </c>
      <c r="AW23" s="22">
        <v>0</v>
      </c>
      <c r="AX23" s="22">
        <v>0</v>
      </c>
      <c r="AY23" s="22">
        <v>0</v>
      </c>
      <c r="AZ23" s="22">
        <f t="shared" si="9"/>
        <v>0</v>
      </c>
      <c r="BA23" s="22"/>
      <c r="BC23" s="22"/>
      <c r="BD23" s="22"/>
      <c r="BE23" s="22"/>
      <c r="BF23" s="22"/>
      <c r="BG23" s="22"/>
      <c r="BH23" s="22">
        <f t="shared" si="13"/>
        <v>0</v>
      </c>
    </row>
    <row r="24" spans="1:82" s="1" customFormat="1" x14ac:dyDescent="0.25">
      <c r="A24" s="25" t="s">
        <v>93</v>
      </c>
      <c r="B24" t="s">
        <v>94</v>
      </c>
      <c r="C24" s="22">
        <v>13027636</v>
      </c>
      <c r="D24" s="22">
        <f t="shared" si="10"/>
        <v>0</v>
      </c>
      <c r="E24" s="22"/>
      <c r="F24" s="22">
        <f t="shared" si="11"/>
        <v>0</v>
      </c>
      <c r="G24" s="22">
        <f t="shared" si="2"/>
        <v>13027636</v>
      </c>
      <c r="H24" s="22"/>
      <c r="I24" s="22">
        <v>829058</v>
      </c>
      <c r="J24" s="2">
        <v>1613626</v>
      </c>
      <c r="K24" s="22">
        <v>774619</v>
      </c>
      <c r="L24" s="22">
        <f t="shared" si="3"/>
        <v>3217303</v>
      </c>
      <c r="M24" s="22">
        <f t="shared" si="4"/>
        <v>3217303</v>
      </c>
      <c r="N24" s="22">
        <v>0</v>
      </c>
      <c r="O24" s="22">
        <f t="shared" si="5"/>
        <v>0</v>
      </c>
      <c r="P24" s="24">
        <f t="shared" si="6"/>
        <v>9810333</v>
      </c>
      <c r="Q24" s="24">
        <f t="shared" si="7"/>
        <v>13027636</v>
      </c>
      <c r="R24" s="24">
        <f t="shared" si="8"/>
        <v>9810333</v>
      </c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>
        <f t="shared" si="12"/>
        <v>0</v>
      </c>
      <c r="AU24" s="22">
        <v>0</v>
      </c>
      <c r="AV24" s="22">
        <v>0</v>
      </c>
      <c r="AW24" s="22">
        <v>0</v>
      </c>
      <c r="AX24" s="22">
        <v>0</v>
      </c>
      <c r="AY24" s="22">
        <v>0</v>
      </c>
      <c r="AZ24" s="22">
        <f t="shared" si="9"/>
        <v>0</v>
      </c>
      <c r="BA24" s="22"/>
      <c r="BB24" s="22"/>
      <c r="BC24" s="22"/>
      <c r="BD24" s="22"/>
      <c r="BE24" s="22"/>
      <c r="BF24" s="22"/>
      <c r="BG24" s="22"/>
      <c r="BH24" s="22">
        <f t="shared" si="13"/>
        <v>0</v>
      </c>
      <c r="BI24"/>
      <c r="BJ24"/>
      <c r="BK24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</row>
    <row r="25" spans="1:82" ht="12.6" customHeight="1" x14ac:dyDescent="0.25">
      <c r="A25" s="25" t="s">
        <v>95</v>
      </c>
      <c r="B25" t="s">
        <v>96</v>
      </c>
      <c r="C25" s="22">
        <v>6513818</v>
      </c>
      <c r="D25" s="22">
        <f t="shared" si="10"/>
        <v>0</v>
      </c>
      <c r="E25" s="22"/>
      <c r="F25" s="22">
        <f t="shared" si="11"/>
        <v>0</v>
      </c>
      <c r="G25" s="22">
        <f t="shared" si="2"/>
        <v>6513818</v>
      </c>
      <c r="H25" s="22"/>
      <c r="I25" s="22">
        <v>414533</v>
      </c>
      <c r="J25" s="2">
        <v>806814</v>
      </c>
      <c r="K25" s="22">
        <v>387315</v>
      </c>
      <c r="L25" s="22">
        <f t="shared" si="3"/>
        <v>1608662</v>
      </c>
      <c r="M25" s="22">
        <f t="shared" si="4"/>
        <v>1608662</v>
      </c>
      <c r="N25" s="22">
        <v>0</v>
      </c>
      <c r="O25" s="22">
        <f t="shared" si="5"/>
        <v>0</v>
      </c>
      <c r="P25" s="24">
        <f t="shared" si="6"/>
        <v>4905156</v>
      </c>
      <c r="Q25" s="24">
        <f t="shared" si="7"/>
        <v>6513818</v>
      </c>
      <c r="R25" s="24">
        <f t="shared" si="8"/>
        <v>4905156</v>
      </c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>
        <f t="shared" si="12"/>
        <v>0</v>
      </c>
      <c r="AU25" s="22">
        <v>0</v>
      </c>
      <c r="AV25" s="22">
        <v>0</v>
      </c>
      <c r="AW25" s="22">
        <v>0</v>
      </c>
      <c r="AX25" s="22">
        <v>0</v>
      </c>
      <c r="AY25" s="22">
        <v>0</v>
      </c>
      <c r="AZ25" s="22">
        <f t="shared" si="9"/>
        <v>0</v>
      </c>
      <c r="BA25" s="22"/>
      <c r="BC25" s="22"/>
      <c r="BD25" s="22"/>
      <c r="BE25" s="22"/>
      <c r="BF25" s="22"/>
      <c r="BG25" s="22"/>
      <c r="BH25" s="22">
        <f>SUM(BA25:BG25)</f>
        <v>0</v>
      </c>
    </row>
    <row r="26" spans="1:82" ht="12.6" customHeight="1" x14ac:dyDescent="0.25">
      <c r="A26" s="25" t="s">
        <v>97</v>
      </c>
      <c r="B26" t="s">
        <v>98</v>
      </c>
      <c r="C26" s="22">
        <v>200000</v>
      </c>
      <c r="D26" s="22"/>
      <c r="E26" s="22"/>
      <c r="F26" s="22">
        <f>+AT26</f>
        <v>0</v>
      </c>
      <c r="G26" s="22">
        <f t="shared" si="2"/>
        <v>200000</v>
      </c>
      <c r="H26" s="22"/>
      <c r="I26" s="22">
        <v>12798.35</v>
      </c>
      <c r="J26" s="2">
        <v>31995.8</v>
      </c>
      <c r="K26" s="22">
        <v>31995.8</v>
      </c>
      <c r="L26" s="22">
        <f t="shared" si="3"/>
        <v>76789.95</v>
      </c>
      <c r="M26" s="22">
        <f t="shared" si="4"/>
        <v>76789.95</v>
      </c>
      <c r="N26" s="22">
        <v>0</v>
      </c>
      <c r="O26" s="22">
        <f>IF(N26&gt;0,(M26-N26),0)</f>
        <v>0</v>
      </c>
      <c r="P26" s="24">
        <f>G26-M26</f>
        <v>123210.05</v>
      </c>
      <c r="Q26" s="24">
        <f>G26-N26</f>
        <v>200000</v>
      </c>
      <c r="R26" s="24">
        <f>IF(O26&gt;0,(G26-M26-O26),(G26-M26+O26))</f>
        <v>123210.05</v>
      </c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C26" s="22"/>
      <c r="BD26" s="22"/>
      <c r="BE26" s="22"/>
      <c r="BF26" s="22"/>
      <c r="BG26" s="22"/>
      <c r="BH26" s="22"/>
    </row>
    <row r="27" spans="1:82" x14ac:dyDescent="0.25">
      <c r="A27" s="25"/>
      <c r="C27" s="22"/>
      <c r="D27" s="3"/>
      <c r="E27" s="3"/>
      <c r="F27" s="22"/>
      <c r="G27" s="22"/>
      <c r="H27" s="22"/>
      <c r="I27" s="22"/>
      <c r="K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C27" s="22"/>
      <c r="BD27" s="22"/>
      <c r="BE27" s="22"/>
      <c r="BF27" s="22"/>
      <c r="BG27" s="22"/>
      <c r="BH27" s="3"/>
    </row>
    <row r="28" spans="1:82" ht="12.9" customHeight="1" x14ac:dyDescent="0.25">
      <c r="A28" s="35" t="s">
        <v>99</v>
      </c>
      <c r="B28" s="38" t="s">
        <v>100</v>
      </c>
      <c r="C28" s="18">
        <f t="shared" ref="C28:H28" si="14">SUM(C30:C69)</f>
        <v>144981325</v>
      </c>
      <c r="D28" s="18">
        <f t="shared" si="14"/>
        <v>0</v>
      </c>
      <c r="E28" s="18">
        <f t="shared" si="14"/>
        <v>0</v>
      </c>
      <c r="F28" s="18">
        <f t="shared" si="14"/>
        <v>0</v>
      </c>
      <c r="G28" s="18">
        <f t="shared" si="14"/>
        <v>144981325</v>
      </c>
      <c r="H28" s="18">
        <f t="shared" si="14"/>
        <v>0</v>
      </c>
      <c r="I28" s="18">
        <f>SUM(I29:I68)</f>
        <v>765295</v>
      </c>
      <c r="J28" s="68">
        <f>SUM(J29:J68)</f>
        <v>11499679.130000001</v>
      </c>
      <c r="K28" s="18">
        <f>SUM(K29:K69)</f>
        <v>2976714.17</v>
      </c>
      <c r="L28" s="18">
        <f>SUM(L29:L69)</f>
        <v>15241688.299999999</v>
      </c>
      <c r="M28" s="18">
        <f>SUM(M29:M69)</f>
        <v>15241688.299999999</v>
      </c>
      <c r="N28" s="18">
        <f>SUM(N30:N69)</f>
        <v>107650804.5</v>
      </c>
      <c r="O28" s="18">
        <f>SUM(O30:O69)</f>
        <v>-94813788.199999988</v>
      </c>
      <c r="P28" s="19">
        <f t="shared" ref="P28:AG28" si="15">SUM(P30:P69)</f>
        <v>129739636.7</v>
      </c>
      <c r="Q28" s="19">
        <f t="shared" si="15"/>
        <v>37330520.5</v>
      </c>
      <c r="R28" s="19">
        <f t="shared" si="15"/>
        <v>34925848.5</v>
      </c>
      <c r="S28" s="18">
        <f t="shared" si="15"/>
        <v>0</v>
      </c>
      <c r="T28" s="18">
        <f t="shared" si="15"/>
        <v>0</v>
      </c>
      <c r="U28" s="18">
        <f>SUM(U30:U69)</f>
        <v>0</v>
      </c>
      <c r="V28" s="18">
        <f t="shared" si="15"/>
        <v>0</v>
      </c>
      <c r="W28" s="18">
        <f t="shared" si="15"/>
        <v>0</v>
      </c>
      <c r="X28" s="18">
        <f>SUM(X30:X69)</f>
        <v>0</v>
      </c>
      <c r="Y28" s="18">
        <f>SUM(Y30:Y69)</f>
        <v>0</v>
      </c>
      <c r="Z28" s="18">
        <f t="shared" si="15"/>
        <v>0</v>
      </c>
      <c r="AA28" s="18">
        <f t="shared" si="15"/>
        <v>0</v>
      </c>
      <c r="AB28" s="18">
        <f t="shared" si="15"/>
        <v>0</v>
      </c>
      <c r="AC28" s="18">
        <f t="shared" si="15"/>
        <v>0</v>
      </c>
      <c r="AD28" s="18">
        <f t="shared" si="15"/>
        <v>0</v>
      </c>
      <c r="AE28" s="18">
        <f t="shared" si="15"/>
        <v>0</v>
      </c>
      <c r="AF28" s="18">
        <f t="shared" si="15"/>
        <v>0</v>
      </c>
      <c r="AG28" s="18">
        <f t="shared" si="15"/>
        <v>0</v>
      </c>
      <c r="AH28" s="18"/>
      <c r="AI28" s="18">
        <f t="shared" ref="AI28:AQ28" si="16">SUM(AI30:AI69)</f>
        <v>0</v>
      </c>
      <c r="AJ28" s="18">
        <f t="shared" si="16"/>
        <v>0</v>
      </c>
      <c r="AK28" s="18">
        <f t="shared" si="16"/>
        <v>0</v>
      </c>
      <c r="AL28" s="18">
        <f t="shared" si="16"/>
        <v>0</v>
      </c>
      <c r="AM28" s="18">
        <f t="shared" si="16"/>
        <v>0</v>
      </c>
      <c r="AN28" s="18">
        <f t="shared" si="16"/>
        <v>0</v>
      </c>
      <c r="AO28" s="18">
        <f t="shared" si="16"/>
        <v>0</v>
      </c>
      <c r="AP28" s="18">
        <f t="shared" si="16"/>
        <v>0</v>
      </c>
      <c r="AQ28" s="18">
        <f t="shared" si="16"/>
        <v>0</v>
      </c>
      <c r="AR28" s="18"/>
      <c r="AS28" s="18"/>
      <c r="AT28" s="18">
        <f t="shared" ref="AT28:BH28" si="17">SUM(AT30:AT69)</f>
        <v>0</v>
      </c>
      <c r="AU28" s="18">
        <f t="shared" si="17"/>
        <v>0</v>
      </c>
      <c r="AV28" s="18">
        <f t="shared" si="17"/>
        <v>0</v>
      </c>
      <c r="AW28" s="18">
        <f t="shared" si="17"/>
        <v>0</v>
      </c>
      <c r="AX28" s="18">
        <f t="shared" si="17"/>
        <v>0</v>
      </c>
      <c r="AY28" s="18">
        <f t="shared" si="17"/>
        <v>0</v>
      </c>
      <c r="AZ28" s="18">
        <f t="shared" si="17"/>
        <v>0</v>
      </c>
      <c r="BA28" s="18">
        <f t="shared" si="17"/>
        <v>0</v>
      </c>
      <c r="BB28" s="18">
        <f>SUM(BB30:BB69)</f>
        <v>0</v>
      </c>
      <c r="BC28" s="18">
        <f t="shared" si="17"/>
        <v>0</v>
      </c>
      <c r="BD28" s="18">
        <f t="shared" si="17"/>
        <v>0</v>
      </c>
      <c r="BE28" s="18">
        <f t="shared" si="17"/>
        <v>0</v>
      </c>
      <c r="BF28" s="18">
        <f t="shared" si="17"/>
        <v>0</v>
      </c>
      <c r="BG28" s="18">
        <f t="shared" si="17"/>
        <v>0</v>
      </c>
      <c r="BH28" s="18">
        <f t="shared" si="17"/>
        <v>0</v>
      </c>
    </row>
    <row r="29" spans="1:82" x14ac:dyDescent="0.25">
      <c r="A29" s="25"/>
      <c r="C29" s="22"/>
      <c r="D29" s="3"/>
      <c r="E29" s="3"/>
      <c r="F29" s="3"/>
      <c r="G29" s="3"/>
      <c r="H29" s="3"/>
      <c r="I29" s="3"/>
      <c r="J29" s="4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</row>
    <row r="30" spans="1:82" ht="12.6" customHeight="1" x14ac:dyDescent="0.25">
      <c r="A30" s="25" t="s">
        <v>101</v>
      </c>
      <c r="B30" t="s">
        <v>102</v>
      </c>
      <c r="C30" s="22"/>
      <c r="D30" s="22">
        <f t="shared" ref="D30:D69" si="18">+BH30</f>
        <v>0</v>
      </c>
      <c r="E30" s="22"/>
      <c r="F30" s="22">
        <f t="shared" ref="F30:F69" si="19">+AT30</f>
        <v>0</v>
      </c>
      <c r="G30" s="22">
        <f t="shared" ref="G30:G69" si="20">+C30+D30+F30+E30</f>
        <v>0</v>
      </c>
      <c r="H30" s="22"/>
      <c r="I30" s="2">
        <v>0</v>
      </c>
      <c r="J30" s="2">
        <v>0</v>
      </c>
      <c r="K30" s="22">
        <v>0</v>
      </c>
      <c r="L30" s="22">
        <f>SUM(I30:K30)</f>
        <v>0</v>
      </c>
      <c r="M30" s="22">
        <f t="shared" ref="M30:M57" si="21">+L30+H30</f>
        <v>0</v>
      </c>
      <c r="N30" s="22">
        <v>0</v>
      </c>
      <c r="O30" s="22">
        <f t="shared" ref="O30:O66" si="22">IF(N30&gt;0,(M30-N30),0)</f>
        <v>0</v>
      </c>
      <c r="P30" s="24">
        <f t="shared" ref="P30:P66" si="23">G30-M30</f>
        <v>0</v>
      </c>
      <c r="Q30" s="24">
        <f t="shared" ref="Q30:Q69" si="24">G30-N30</f>
        <v>0</v>
      </c>
      <c r="R30" s="24">
        <f t="shared" ref="R30:R66" si="25">IF(O30&gt;0,(G30-M30-O30),(G30-M30+O30))</f>
        <v>0</v>
      </c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>
        <f>SUM(S30:AS30)</f>
        <v>0</v>
      </c>
      <c r="AU30" s="22">
        <v>0</v>
      </c>
      <c r="AV30" s="22">
        <v>0</v>
      </c>
      <c r="AW30" s="22">
        <v>0</v>
      </c>
      <c r="AX30" s="22">
        <v>0</v>
      </c>
      <c r="AY30" s="22">
        <v>0</v>
      </c>
      <c r="AZ30" s="22">
        <f t="shared" ref="AZ30:AZ69" si="26">+AU30+AV30+AW30+AX30+AY30</f>
        <v>0</v>
      </c>
      <c r="BA30" s="22">
        <v>0</v>
      </c>
      <c r="BC30" s="22">
        <v>0</v>
      </c>
      <c r="BD30" s="22"/>
      <c r="BE30" s="22"/>
      <c r="BF30" s="22"/>
      <c r="BG30" s="22"/>
      <c r="BH30" s="22">
        <f t="shared" ref="BH30:BH49" si="27">SUM(BA30:BF30)</f>
        <v>0</v>
      </c>
    </row>
    <row r="31" spans="1:82" ht="12.6" customHeight="1" x14ac:dyDescent="0.25">
      <c r="A31" s="25" t="s">
        <v>103</v>
      </c>
      <c r="B31" t="s">
        <v>104</v>
      </c>
      <c r="C31" s="22"/>
      <c r="D31" s="22">
        <f t="shared" si="18"/>
        <v>0</v>
      </c>
      <c r="E31" s="22"/>
      <c r="F31" s="22">
        <f t="shared" si="19"/>
        <v>0</v>
      </c>
      <c r="G31" s="22">
        <f t="shared" si="20"/>
        <v>0</v>
      </c>
      <c r="H31" s="22"/>
      <c r="I31" s="2">
        <v>0</v>
      </c>
      <c r="J31" s="2">
        <v>0</v>
      </c>
      <c r="K31" s="22">
        <v>0</v>
      </c>
      <c r="L31" s="22">
        <f t="shared" ref="L31:L69" si="28">SUM(I31:K31)</f>
        <v>0</v>
      </c>
      <c r="M31" s="22">
        <f t="shared" si="21"/>
        <v>0</v>
      </c>
      <c r="N31" s="22">
        <v>0</v>
      </c>
      <c r="O31" s="22">
        <f t="shared" si="22"/>
        <v>0</v>
      </c>
      <c r="P31" s="24">
        <f t="shared" si="23"/>
        <v>0</v>
      </c>
      <c r="Q31" s="24">
        <f t="shared" si="24"/>
        <v>0</v>
      </c>
      <c r="R31" s="24">
        <f t="shared" si="25"/>
        <v>0</v>
      </c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>
        <f t="shared" ref="AT31:AT69" si="29">SUM(S31:AS31)</f>
        <v>0</v>
      </c>
      <c r="AU31" s="22">
        <v>0</v>
      </c>
      <c r="AV31" s="22">
        <v>0</v>
      </c>
      <c r="AW31" s="22">
        <v>0</v>
      </c>
      <c r="AX31" s="22">
        <v>0</v>
      </c>
      <c r="AY31" s="22">
        <v>0</v>
      </c>
      <c r="AZ31" s="22">
        <f t="shared" si="26"/>
        <v>0</v>
      </c>
      <c r="BA31" s="22"/>
      <c r="BC31" s="22"/>
      <c r="BD31" s="22"/>
      <c r="BE31" s="22"/>
      <c r="BF31" s="22"/>
      <c r="BG31" s="22"/>
      <c r="BH31" s="22">
        <f t="shared" si="27"/>
        <v>0</v>
      </c>
    </row>
    <row r="32" spans="1:82" ht="12.6" customHeight="1" x14ac:dyDescent="0.25">
      <c r="A32" s="25" t="s">
        <v>105</v>
      </c>
      <c r="B32" t="s">
        <v>106</v>
      </c>
      <c r="C32" s="22">
        <v>34932555</v>
      </c>
      <c r="D32" s="22">
        <f t="shared" si="18"/>
        <v>0</v>
      </c>
      <c r="E32" s="22"/>
      <c r="F32" s="22">
        <f t="shared" si="19"/>
        <v>0</v>
      </c>
      <c r="G32" s="22">
        <f t="shared" si="20"/>
        <v>34932555</v>
      </c>
      <c r="H32" s="22"/>
      <c r="I32" s="2">
        <v>0</v>
      </c>
      <c r="J32" s="2">
        <v>2096239.21</v>
      </c>
      <c r="K32" s="22">
        <v>1920214.17</v>
      </c>
      <c r="L32" s="22">
        <f t="shared" si="28"/>
        <v>4016453.38</v>
      </c>
      <c r="M32" s="22">
        <f t="shared" si="21"/>
        <v>4016453.38</v>
      </c>
      <c r="N32" s="22">
        <v>33394972.34</v>
      </c>
      <c r="O32" s="22">
        <f t="shared" si="22"/>
        <v>-29378518.960000001</v>
      </c>
      <c r="P32" s="24">
        <f t="shared" si="23"/>
        <v>30916101.620000001</v>
      </c>
      <c r="Q32" s="24">
        <f t="shared" si="24"/>
        <v>1537582.6600000001</v>
      </c>
      <c r="R32" s="24">
        <f t="shared" si="25"/>
        <v>1537582.6600000001</v>
      </c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>
        <f t="shared" si="29"/>
        <v>0</v>
      </c>
      <c r="AU32" s="22"/>
      <c r="AV32" s="22"/>
      <c r="AW32" s="22"/>
      <c r="AX32" s="22"/>
      <c r="AY32" s="22"/>
      <c r="AZ32" s="22"/>
      <c r="BA32" s="22"/>
      <c r="BC32" s="22"/>
      <c r="BD32" s="22"/>
      <c r="BE32" s="22"/>
      <c r="BF32" s="22"/>
      <c r="BG32" s="22"/>
      <c r="BH32" s="22"/>
    </row>
    <row r="33" spans="1:60" ht="12.6" customHeight="1" x14ac:dyDescent="0.25">
      <c r="A33" s="25" t="s">
        <v>107</v>
      </c>
      <c r="B33" t="s">
        <v>108</v>
      </c>
      <c r="C33" s="22"/>
      <c r="D33" s="22">
        <f t="shared" si="18"/>
        <v>0</v>
      </c>
      <c r="E33" s="22"/>
      <c r="F33" s="22">
        <f t="shared" si="19"/>
        <v>0</v>
      </c>
      <c r="G33" s="22">
        <f t="shared" si="20"/>
        <v>0</v>
      </c>
      <c r="H33" s="22"/>
      <c r="I33" s="2">
        <v>0</v>
      </c>
      <c r="J33" s="2">
        <v>0</v>
      </c>
      <c r="K33" s="22">
        <v>0</v>
      </c>
      <c r="L33" s="22">
        <f t="shared" si="28"/>
        <v>0</v>
      </c>
      <c r="M33" s="22">
        <f t="shared" si="21"/>
        <v>0</v>
      </c>
      <c r="N33" s="22">
        <v>0</v>
      </c>
      <c r="O33" s="22">
        <f t="shared" si="22"/>
        <v>0</v>
      </c>
      <c r="P33" s="24">
        <f t="shared" si="23"/>
        <v>0</v>
      </c>
      <c r="Q33" s="24">
        <f t="shared" si="24"/>
        <v>0</v>
      </c>
      <c r="R33" s="24">
        <f t="shared" si="25"/>
        <v>0</v>
      </c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>
        <f t="shared" si="29"/>
        <v>0</v>
      </c>
      <c r="AU33" s="22">
        <v>0</v>
      </c>
      <c r="AV33" s="22">
        <v>0</v>
      </c>
      <c r="AW33" s="22">
        <v>0</v>
      </c>
      <c r="AX33" s="22">
        <v>0</v>
      </c>
      <c r="AY33" s="22">
        <v>0</v>
      </c>
      <c r="AZ33" s="22">
        <f>+AU33+AV33+AW33+AX33+AY33</f>
        <v>0</v>
      </c>
      <c r="BA33" s="22"/>
      <c r="BC33" s="22"/>
      <c r="BD33" s="22"/>
      <c r="BE33" s="22"/>
      <c r="BF33" s="22"/>
      <c r="BG33" s="22"/>
      <c r="BH33" s="22">
        <f t="shared" si="27"/>
        <v>0</v>
      </c>
    </row>
    <row r="34" spans="1:60" ht="12.6" customHeight="1" x14ac:dyDescent="0.25">
      <c r="A34" s="25" t="s">
        <v>109</v>
      </c>
      <c r="B34" t="s">
        <v>110</v>
      </c>
      <c r="C34" s="22"/>
      <c r="D34" s="22">
        <f t="shared" si="18"/>
        <v>0</v>
      </c>
      <c r="E34" s="22"/>
      <c r="F34" s="22">
        <f t="shared" si="19"/>
        <v>0</v>
      </c>
      <c r="G34" s="22">
        <f t="shared" si="20"/>
        <v>0</v>
      </c>
      <c r="H34" s="22"/>
      <c r="I34" s="2">
        <v>0</v>
      </c>
      <c r="J34" s="2">
        <v>0</v>
      </c>
      <c r="K34" s="22">
        <v>0</v>
      </c>
      <c r="L34" s="22">
        <f t="shared" si="28"/>
        <v>0</v>
      </c>
      <c r="M34" s="22">
        <f t="shared" si="21"/>
        <v>0</v>
      </c>
      <c r="N34" s="22">
        <v>0</v>
      </c>
      <c r="O34" s="22">
        <f t="shared" si="22"/>
        <v>0</v>
      </c>
      <c r="P34" s="24">
        <f t="shared" si="23"/>
        <v>0</v>
      </c>
      <c r="Q34" s="24">
        <f t="shared" si="24"/>
        <v>0</v>
      </c>
      <c r="R34" s="24">
        <f t="shared" si="25"/>
        <v>0</v>
      </c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>
        <f t="shared" si="29"/>
        <v>0</v>
      </c>
      <c r="AU34" s="22">
        <v>0</v>
      </c>
      <c r="AV34" s="22">
        <v>0</v>
      </c>
      <c r="AW34" s="22">
        <v>0</v>
      </c>
      <c r="AX34" s="22">
        <v>0</v>
      </c>
      <c r="AY34" s="22">
        <v>0</v>
      </c>
      <c r="AZ34" s="22">
        <f t="shared" si="26"/>
        <v>0</v>
      </c>
      <c r="BA34" s="22"/>
      <c r="BC34" s="22"/>
      <c r="BD34" s="22"/>
      <c r="BE34" s="22"/>
      <c r="BF34" s="22"/>
      <c r="BG34" s="22"/>
      <c r="BH34" s="22">
        <f t="shared" si="27"/>
        <v>0</v>
      </c>
    </row>
    <row r="35" spans="1:60" ht="12.6" customHeight="1" x14ac:dyDescent="0.25">
      <c r="A35" s="25" t="s">
        <v>111</v>
      </c>
      <c r="B35" t="s">
        <v>112</v>
      </c>
      <c r="C35" s="22">
        <v>5649980</v>
      </c>
      <c r="D35" s="22">
        <f t="shared" si="18"/>
        <v>0</v>
      </c>
      <c r="E35" s="22"/>
      <c r="F35" s="22">
        <f t="shared" si="19"/>
        <v>0</v>
      </c>
      <c r="G35" s="22">
        <f t="shared" si="20"/>
        <v>5649980</v>
      </c>
      <c r="H35" s="22"/>
      <c r="I35" s="2">
        <v>765295</v>
      </c>
      <c r="J35" s="2">
        <v>1639377</v>
      </c>
      <c r="K35" s="22">
        <v>0</v>
      </c>
      <c r="L35" s="22">
        <f t="shared" si="28"/>
        <v>2404672</v>
      </c>
      <c r="M35" s="22">
        <f t="shared" si="21"/>
        <v>2404672</v>
      </c>
      <c r="N35" s="22">
        <v>0</v>
      </c>
      <c r="O35" s="22">
        <f t="shared" si="22"/>
        <v>0</v>
      </c>
      <c r="P35" s="24">
        <f t="shared" si="23"/>
        <v>3245308</v>
      </c>
      <c r="Q35" s="24">
        <f t="shared" si="24"/>
        <v>5649980</v>
      </c>
      <c r="R35" s="24">
        <f t="shared" si="25"/>
        <v>3245308</v>
      </c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>
        <f t="shared" si="29"/>
        <v>0</v>
      </c>
      <c r="AU35" s="22">
        <v>0</v>
      </c>
      <c r="AV35" s="22">
        <v>0</v>
      </c>
      <c r="AW35" s="22">
        <v>0</v>
      </c>
      <c r="AX35" s="22">
        <v>0</v>
      </c>
      <c r="AY35" s="22">
        <v>0</v>
      </c>
      <c r="AZ35" s="22">
        <f t="shared" si="26"/>
        <v>0</v>
      </c>
      <c r="BA35" s="22"/>
      <c r="BC35" s="22"/>
      <c r="BD35" s="22"/>
      <c r="BE35" s="22"/>
      <c r="BF35" s="22"/>
      <c r="BG35" s="22"/>
      <c r="BH35" s="22">
        <f t="shared" si="27"/>
        <v>0</v>
      </c>
    </row>
    <row r="36" spans="1:60" ht="12.6" customHeight="1" x14ac:dyDescent="0.25">
      <c r="A36" s="25" t="s">
        <v>113</v>
      </c>
      <c r="B36" t="s">
        <v>114</v>
      </c>
      <c r="C36" s="22">
        <f>10000000-2976000</f>
        <v>7024000</v>
      </c>
      <c r="D36" s="22">
        <f t="shared" si="18"/>
        <v>0</v>
      </c>
      <c r="E36" s="22"/>
      <c r="F36" s="22">
        <f t="shared" si="19"/>
        <v>0</v>
      </c>
      <c r="G36" s="22">
        <f t="shared" si="20"/>
        <v>7024000</v>
      </c>
      <c r="H36" s="22"/>
      <c r="I36" s="2">
        <v>0</v>
      </c>
      <c r="J36" s="2">
        <v>0</v>
      </c>
      <c r="K36" s="22">
        <v>0</v>
      </c>
      <c r="L36" s="22">
        <f t="shared" si="28"/>
        <v>0</v>
      </c>
      <c r="M36" s="22">
        <f t="shared" si="21"/>
        <v>0</v>
      </c>
      <c r="N36" s="22">
        <v>0</v>
      </c>
      <c r="O36" s="22">
        <f t="shared" si="22"/>
        <v>0</v>
      </c>
      <c r="P36" s="24">
        <f t="shared" si="23"/>
        <v>7024000</v>
      </c>
      <c r="Q36" s="24">
        <f t="shared" si="24"/>
        <v>7024000</v>
      </c>
      <c r="R36" s="24">
        <f t="shared" si="25"/>
        <v>7024000</v>
      </c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>
        <f t="shared" si="29"/>
        <v>0</v>
      </c>
      <c r="AU36" s="22">
        <v>0</v>
      </c>
      <c r="AV36" s="22">
        <v>0</v>
      </c>
      <c r="AW36" s="22">
        <v>0</v>
      </c>
      <c r="AX36" s="22">
        <v>0</v>
      </c>
      <c r="AY36" s="22">
        <v>0</v>
      </c>
      <c r="AZ36" s="22">
        <f t="shared" si="26"/>
        <v>0</v>
      </c>
      <c r="BA36" s="22"/>
      <c r="BC36" s="22"/>
      <c r="BD36" s="2"/>
      <c r="BE36" s="22"/>
      <c r="BF36" s="22"/>
      <c r="BG36" s="22"/>
      <c r="BH36" s="22">
        <f t="shared" si="27"/>
        <v>0</v>
      </c>
    </row>
    <row r="37" spans="1:60" ht="12.6" customHeight="1" x14ac:dyDescent="0.25">
      <c r="A37" s="25" t="s">
        <v>115</v>
      </c>
      <c r="B37" t="s">
        <v>116</v>
      </c>
      <c r="C37" s="22"/>
      <c r="D37" s="22">
        <f t="shared" si="18"/>
        <v>0</v>
      </c>
      <c r="E37" s="22"/>
      <c r="F37" s="22">
        <f t="shared" si="19"/>
        <v>0</v>
      </c>
      <c r="G37" s="22">
        <f t="shared" si="20"/>
        <v>0</v>
      </c>
      <c r="H37" s="22"/>
      <c r="I37" s="2">
        <v>0</v>
      </c>
      <c r="J37" s="2">
        <v>0</v>
      </c>
      <c r="K37" s="22">
        <v>0</v>
      </c>
      <c r="L37" s="22">
        <f t="shared" si="28"/>
        <v>0</v>
      </c>
      <c r="M37" s="22">
        <f t="shared" si="21"/>
        <v>0</v>
      </c>
      <c r="N37" s="22">
        <v>0</v>
      </c>
      <c r="O37" s="22">
        <f t="shared" si="22"/>
        <v>0</v>
      </c>
      <c r="P37" s="24">
        <f t="shared" si="23"/>
        <v>0</v>
      </c>
      <c r="Q37" s="24">
        <f t="shared" si="24"/>
        <v>0</v>
      </c>
      <c r="R37" s="24">
        <f t="shared" si="25"/>
        <v>0</v>
      </c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>
        <f t="shared" si="29"/>
        <v>0</v>
      </c>
      <c r="AU37" s="22">
        <v>0</v>
      </c>
      <c r="AV37" s="22">
        <v>0</v>
      </c>
      <c r="AW37" s="22">
        <v>0</v>
      </c>
      <c r="AX37" s="22">
        <v>0</v>
      </c>
      <c r="AY37" s="22">
        <v>0</v>
      </c>
      <c r="AZ37" s="22">
        <f t="shared" si="26"/>
        <v>0</v>
      </c>
      <c r="BA37" s="22"/>
      <c r="BC37" s="22"/>
      <c r="BD37" s="22"/>
      <c r="BE37" s="22"/>
      <c r="BF37" s="22"/>
      <c r="BG37" s="22"/>
      <c r="BH37" s="22">
        <f t="shared" si="27"/>
        <v>0</v>
      </c>
    </row>
    <row r="38" spans="1:60" ht="12.6" customHeight="1" x14ac:dyDescent="0.25">
      <c r="A38" s="25" t="s">
        <v>117</v>
      </c>
      <c r="B38" t="s">
        <v>118</v>
      </c>
      <c r="C38" s="22">
        <v>2022680</v>
      </c>
      <c r="D38" s="22">
        <f t="shared" si="18"/>
        <v>0</v>
      </c>
      <c r="E38" s="22"/>
      <c r="F38" s="22">
        <f t="shared" si="19"/>
        <v>0</v>
      </c>
      <c r="G38" s="22">
        <f t="shared" si="20"/>
        <v>2022680</v>
      </c>
      <c r="H38" s="22"/>
      <c r="I38" s="2">
        <v>0</v>
      </c>
      <c r="J38" s="2">
        <v>0</v>
      </c>
      <c r="K38" s="22">
        <v>0</v>
      </c>
      <c r="L38" s="22">
        <f t="shared" si="28"/>
        <v>0</v>
      </c>
      <c r="M38" s="22">
        <f t="shared" si="21"/>
        <v>0</v>
      </c>
      <c r="N38" s="22">
        <v>2000000</v>
      </c>
      <c r="O38" s="22">
        <f t="shared" si="22"/>
        <v>-2000000</v>
      </c>
      <c r="P38" s="24">
        <f t="shared" si="23"/>
        <v>2022680</v>
      </c>
      <c r="Q38" s="24">
        <f t="shared" si="24"/>
        <v>22680</v>
      </c>
      <c r="R38" s="24">
        <f t="shared" si="25"/>
        <v>22680</v>
      </c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2">
        <f t="shared" si="29"/>
        <v>0</v>
      </c>
      <c r="AU38" s="22">
        <v>0</v>
      </c>
      <c r="AV38" s="22">
        <v>0</v>
      </c>
      <c r="AW38" s="22">
        <v>0</v>
      </c>
      <c r="AX38" s="22">
        <v>0</v>
      </c>
      <c r="AY38" s="22">
        <v>0</v>
      </c>
      <c r="AZ38" s="22">
        <f t="shared" si="26"/>
        <v>0</v>
      </c>
      <c r="BA38" s="22"/>
      <c r="BC38" s="22"/>
      <c r="BD38" s="22"/>
      <c r="BE38" s="22"/>
      <c r="BF38" s="22"/>
      <c r="BG38" s="22"/>
      <c r="BH38" s="22">
        <f t="shared" si="27"/>
        <v>0</v>
      </c>
    </row>
    <row r="39" spans="1:60" ht="12.6" customHeight="1" x14ac:dyDescent="0.25">
      <c r="A39" s="25" t="s">
        <v>119</v>
      </c>
      <c r="B39" t="s">
        <v>120</v>
      </c>
      <c r="C39" s="22"/>
      <c r="D39" s="22">
        <f t="shared" si="18"/>
        <v>0</v>
      </c>
      <c r="E39" s="22"/>
      <c r="F39" s="22">
        <f t="shared" si="19"/>
        <v>0</v>
      </c>
      <c r="G39" s="22">
        <f t="shared" si="20"/>
        <v>0</v>
      </c>
      <c r="H39" s="22"/>
      <c r="I39" s="2">
        <v>0</v>
      </c>
      <c r="J39" s="2">
        <v>0</v>
      </c>
      <c r="K39" s="22">
        <v>0</v>
      </c>
      <c r="L39" s="22">
        <f t="shared" si="28"/>
        <v>0</v>
      </c>
      <c r="M39" s="22">
        <f t="shared" si="21"/>
        <v>0</v>
      </c>
      <c r="N39" s="22">
        <v>0</v>
      </c>
      <c r="O39" s="22">
        <f t="shared" si="22"/>
        <v>0</v>
      </c>
      <c r="P39" s="24">
        <f t="shared" si="23"/>
        <v>0</v>
      </c>
      <c r="Q39" s="24">
        <f t="shared" si="24"/>
        <v>0</v>
      </c>
      <c r="R39" s="24">
        <f t="shared" si="25"/>
        <v>0</v>
      </c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>
        <f t="shared" si="29"/>
        <v>0</v>
      </c>
      <c r="AU39" s="22">
        <v>0</v>
      </c>
      <c r="AV39" s="22">
        <v>0</v>
      </c>
      <c r="AW39" s="22">
        <v>0</v>
      </c>
      <c r="AX39" s="22">
        <v>0</v>
      </c>
      <c r="AY39" s="22">
        <v>0</v>
      </c>
      <c r="AZ39" s="22">
        <f t="shared" si="26"/>
        <v>0</v>
      </c>
      <c r="BA39" s="22"/>
      <c r="BC39" s="22"/>
      <c r="BD39" s="22"/>
      <c r="BE39" s="22"/>
      <c r="BF39" s="22"/>
      <c r="BG39" s="22"/>
      <c r="BH39" s="22">
        <f t="shared" si="27"/>
        <v>0</v>
      </c>
    </row>
    <row r="40" spans="1:60" ht="12.6" customHeight="1" x14ac:dyDescent="0.25">
      <c r="A40" s="25" t="s">
        <v>121</v>
      </c>
      <c r="B40" t="s">
        <v>122</v>
      </c>
      <c r="C40" s="22"/>
      <c r="D40" s="22">
        <f t="shared" si="18"/>
        <v>0</v>
      </c>
      <c r="E40" s="22"/>
      <c r="F40" s="22">
        <f t="shared" si="19"/>
        <v>0</v>
      </c>
      <c r="G40" s="22">
        <f t="shared" si="20"/>
        <v>0</v>
      </c>
      <c r="H40" s="22"/>
      <c r="I40" s="2">
        <v>0</v>
      </c>
      <c r="J40" s="2">
        <v>0</v>
      </c>
      <c r="K40" s="22">
        <v>0</v>
      </c>
      <c r="L40" s="22">
        <f t="shared" si="28"/>
        <v>0</v>
      </c>
      <c r="M40" s="22">
        <f t="shared" si="21"/>
        <v>0</v>
      </c>
      <c r="N40" s="22">
        <v>0</v>
      </c>
      <c r="O40" s="22">
        <f t="shared" si="22"/>
        <v>0</v>
      </c>
      <c r="P40" s="24">
        <f t="shared" si="23"/>
        <v>0</v>
      </c>
      <c r="Q40" s="24">
        <f t="shared" si="24"/>
        <v>0</v>
      </c>
      <c r="R40" s="24">
        <f t="shared" si="25"/>
        <v>0</v>
      </c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>
        <f t="shared" si="29"/>
        <v>0</v>
      </c>
      <c r="AU40" s="22">
        <v>0</v>
      </c>
      <c r="AV40" s="22">
        <v>0</v>
      </c>
      <c r="AW40" s="22">
        <v>0</v>
      </c>
      <c r="AX40" s="22">
        <v>0</v>
      </c>
      <c r="AY40" s="22">
        <v>0</v>
      </c>
      <c r="AZ40" s="22">
        <f t="shared" si="26"/>
        <v>0</v>
      </c>
      <c r="BA40" s="22"/>
      <c r="BC40" s="22"/>
      <c r="BD40" s="22"/>
      <c r="BE40" s="22"/>
      <c r="BF40" s="22"/>
      <c r="BG40" s="22"/>
      <c r="BH40" s="22">
        <f t="shared" si="27"/>
        <v>0</v>
      </c>
    </row>
    <row r="41" spans="1:60" ht="12.6" customHeight="1" x14ac:dyDescent="0.25">
      <c r="A41" s="25" t="s">
        <v>123</v>
      </c>
      <c r="B41" t="s">
        <v>124</v>
      </c>
      <c r="C41" s="22">
        <v>100000</v>
      </c>
      <c r="D41" s="22">
        <f t="shared" si="18"/>
        <v>0</v>
      </c>
      <c r="E41" s="22"/>
      <c r="F41" s="22">
        <f t="shared" si="19"/>
        <v>0</v>
      </c>
      <c r="G41" s="22">
        <f t="shared" si="20"/>
        <v>100000</v>
      </c>
      <c r="H41" s="22"/>
      <c r="I41" s="2">
        <v>0</v>
      </c>
      <c r="J41" s="2">
        <v>0</v>
      </c>
      <c r="K41" s="22">
        <v>0</v>
      </c>
      <c r="L41" s="22">
        <f t="shared" si="28"/>
        <v>0</v>
      </c>
      <c r="M41" s="22">
        <f t="shared" si="21"/>
        <v>0</v>
      </c>
      <c r="N41" s="22">
        <v>0</v>
      </c>
      <c r="O41" s="22">
        <f t="shared" si="22"/>
        <v>0</v>
      </c>
      <c r="P41" s="24">
        <f t="shared" si="23"/>
        <v>100000</v>
      </c>
      <c r="Q41" s="24">
        <f t="shared" si="24"/>
        <v>100000</v>
      </c>
      <c r="R41" s="24">
        <f t="shared" si="25"/>
        <v>100000</v>
      </c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>
        <f t="shared" si="29"/>
        <v>0</v>
      </c>
      <c r="AU41" s="22">
        <v>0</v>
      </c>
      <c r="AV41" s="22">
        <v>0</v>
      </c>
      <c r="AW41" s="22">
        <v>0</v>
      </c>
      <c r="AX41" s="22">
        <v>0</v>
      </c>
      <c r="AY41" s="22">
        <v>0</v>
      </c>
      <c r="AZ41" s="22">
        <f t="shared" si="26"/>
        <v>0</v>
      </c>
      <c r="BA41" s="22"/>
      <c r="BC41" s="22"/>
      <c r="BD41" s="22"/>
      <c r="BE41" s="22"/>
      <c r="BF41" s="22"/>
      <c r="BG41" s="22"/>
      <c r="BH41" s="22">
        <f t="shared" si="27"/>
        <v>0</v>
      </c>
    </row>
    <row r="42" spans="1:60" ht="12.6" customHeight="1" x14ac:dyDescent="0.25">
      <c r="A42" s="25" t="s">
        <v>125</v>
      </c>
      <c r="B42" t="s">
        <v>126</v>
      </c>
      <c r="C42" s="22"/>
      <c r="D42" s="22">
        <f t="shared" si="18"/>
        <v>0</v>
      </c>
      <c r="E42" s="22"/>
      <c r="F42" s="22">
        <f t="shared" si="19"/>
        <v>0</v>
      </c>
      <c r="G42" s="22">
        <f t="shared" si="20"/>
        <v>0</v>
      </c>
      <c r="H42" s="22"/>
      <c r="I42" s="2">
        <v>0</v>
      </c>
      <c r="J42" s="2">
        <v>0</v>
      </c>
      <c r="K42" s="22">
        <v>0</v>
      </c>
      <c r="L42" s="22">
        <f t="shared" si="28"/>
        <v>0</v>
      </c>
      <c r="M42" s="22">
        <f t="shared" si="21"/>
        <v>0</v>
      </c>
      <c r="N42" s="22">
        <v>0</v>
      </c>
      <c r="O42" s="22">
        <f t="shared" si="22"/>
        <v>0</v>
      </c>
      <c r="P42" s="24">
        <f t="shared" si="23"/>
        <v>0</v>
      </c>
      <c r="Q42" s="24">
        <f t="shared" si="24"/>
        <v>0</v>
      </c>
      <c r="R42" s="24">
        <f t="shared" si="25"/>
        <v>0</v>
      </c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>
        <f t="shared" si="29"/>
        <v>0</v>
      </c>
      <c r="AU42" s="22">
        <v>0</v>
      </c>
      <c r="AV42" s="22">
        <v>0</v>
      </c>
      <c r="AW42" s="22">
        <v>0</v>
      </c>
      <c r="AX42" s="22">
        <v>0</v>
      </c>
      <c r="AY42" s="22">
        <v>0</v>
      </c>
      <c r="AZ42" s="22">
        <f t="shared" si="26"/>
        <v>0</v>
      </c>
      <c r="BA42" s="22"/>
      <c r="BC42" s="22"/>
      <c r="BD42" s="22"/>
      <c r="BE42" s="22"/>
      <c r="BF42" s="22"/>
      <c r="BG42" s="22"/>
      <c r="BH42" s="22">
        <f t="shared" si="27"/>
        <v>0</v>
      </c>
    </row>
    <row r="43" spans="1:60" ht="12.6" customHeight="1" x14ac:dyDescent="0.25">
      <c r="A43" s="25" t="s">
        <v>127</v>
      </c>
      <c r="B43" t="s">
        <v>128</v>
      </c>
      <c r="C43" s="22"/>
      <c r="D43" s="22">
        <f t="shared" si="18"/>
        <v>0</v>
      </c>
      <c r="E43" s="22"/>
      <c r="F43" s="22">
        <f t="shared" si="19"/>
        <v>0</v>
      </c>
      <c r="G43" s="22">
        <f t="shared" si="20"/>
        <v>0</v>
      </c>
      <c r="H43" s="22"/>
      <c r="I43" s="2">
        <v>0</v>
      </c>
      <c r="J43" s="2">
        <v>0</v>
      </c>
      <c r="K43" s="22">
        <v>0</v>
      </c>
      <c r="L43" s="22">
        <f t="shared" si="28"/>
        <v>0</v>
      </c>
      <c r="M43" s="22">
        <f t="shared" si="21"/>
        <v>0</v>
      </c>
      <c r="N43" s="22">
        <v>0</v>
      </c>
      <c r="O43" s="22">
        <f t="shared" si="22"/>
        <v>0</v>
      </c>
      <c r="P43" s="24">
        <f t="shared" si="23"/>
        <v>0</v>
      </c>
      <c r="Q43" s="24">
        <f t="shared" si="24"/>
        <v>0</v>
      </c>
      <c r="R43" s="24">
        <f t="shared" si="25"/>
        <v>0</v>
      </c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>
        <f t="shared" si="29"/>
        <v>0</v>
      </c>
      <c r="AU43" s="22">
        <v>0</v>
      </c>
      <c r="AV43" s="22">
        <v>0</v>
      </c>
      <c r="AW43" s="22">
        <v>0</v>
      </c>
      <c r="AX43" s="22">
        <v>0</v>
      </c>
      <c r="AY43" s="22">
        <v>0</v>
      </c>
      <c r="AZ43" s="22">
        <f t="shared" si="26"/>
        <v>0</v>
      </c>
      <c r="BA43" s="22"/>
      <c r="BC43" s="22"/>
      <c r="BD43" s="22"/>
      <c r="BE43" s="22"/>
      <c r="BF43" s="22"/>
      <c r="BG43" s="22"/>
      <c r="BH43" s="22">
        <f t="shared" si="27"/>
        <v>0</v>
      </c>
    </row>
    <row r="44" spans="1:60" ht="12.6" customHeight="1" x14ac:dyDescent="0.25">
      <c r="A44" s="25" t="s">
        <v>129</v>
      </c>
      <c r="B44" t="s">
        <v>130</v>
      </c>
      <c r="C44" s="22"/>
      <c r="D44" s="22">
        <f t="shared" si="18"/>
        <v>0</v>
      </c>
      <c r="E44" s="22"/>
      <c r="F44" s="22">
        <f t="shared" si="19"/>
        <v>0</v>
      </c>
      <c r="G44" s="22">
        <f t="shared" si="20"/>
        <v>0</v>
      </c>
      <c r="H44" s="22"/>
      <c r="I44" s="2">
        <v>0</v>
      </c>
      <c r="J44" s="2">
        <v>0</v>
      </c>
      <c r="K44" s="22">
        <v>0</v>
      </c>
      <c r="L44" s="22">
        <f t="shared" si="28"/>
        <v>0</v>
      </c>
      <c r="M44" s="22">
        <f t="shared" si="21"/>
        <v>0</v>
      </c>
      <c r="N44" s="22">
        <v>0</v>
      </c>
      <c r="O44" s="22">
        <f t="shared" si="22"/>
        <v>0</v>
      </c>
      <c r="P44" s="24">
        <f t="shared" si="23"/>
        <v>0</v>
      </c>
      <c r="Q44" s="24">
        <f t="shared" si="24"/>
        <v>0</v>
      </c>
      <c r="R44" s="24">
        <f t="shared" si="25"/>
        <v>0</v>
      </c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>
        <f t="shared" si="29"/>
        <v>0</v>
      </c>
      <c r="AU44" s="22">
        <v>0</v>
      </c>
      <c r="AV44" s="22">
        <v>0</v>
      </c>
      <c r="AW44" s="22">
        <v>0</v>
      </c>
      <c r="AX44" s="22">
        <v>0</v>
      </c>
      <c r="AY44" s="22">
        <v>0</v>
      </c>
      <c r="AZ44" s="22">
        <f t="shared" si="26"/>
        <v>0</v>
      </c>
      <c r="BA44" s="22"/>
      <c r="BC44" s="22"/>
      <c r="BD44" s="22"/>
      <c r="BE44" s="22"/>
      <c r="BF44" s="22"/>
      <c r="BG44" s="22"/>
      <c r="BH44" s="22">
        <f t="shared" si="27"/>
        <v>0</v>
      </c>
    </row>
    <row r="45" spans="1:60" ht="12.6" customHeight="1" x14ac:dyDescent="0.25">
      <c r="A45" s="25" t="s">
        <v>131</v>
      </c>
      <c r="B45" t="s">
        <v>132</v>
      </c>
      <c r="C45" s="22"/>
      <c r="D45" s="22">
        <f t="shared" si="18"/>
        <v>0</v>
      </c>
      <c r="E45" s="22"/>
      <c r="F45" s="22">
        <f t="shared" si="19"/>
        <v>0</v>
      </c>
      <c r="G45" s="22">
        <f t="shared" si="20"/>
        <v>0</v>
      </c>
      <c r="H45" s="22"/>
      <c r="I45" s="2">
        <v>0</v>
      </c>
      <c r="J45" s="2">
        <v>0</v>
      </c>
      <c r="K45" s="22">
        <v>0</v>
      </c>
      <c r="L45" s="22">
        <f t="shared" si="28"/>
        <v>0</v>
      </c>
      <c r="M45" s="22">
        <f t="shared" si="21"/>
        <v>0</v>
      </c>
      <c r="N45" s="22">
        <v>0</v>
      </c>
      <c r="O45" s="22">
        <f t="shared" si="22"/>
        <v>0</v>
      </c>
      <c r="P45" s="24">
        <f t="shared" si="23"/>
        <v>0</v>
      </c>
      <c r="Q45" s="24">
        <f t="shared" si="24"/>
        <v>0</v>
      </c>
      <c r="R45" s="24">
        <f t="shared" si="25"/>
        <v>0</v>
      </c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>
        <f t="shared" si="29"/>
        <v>0</v>
      </c>
      <c r="AU45" s="22"/>
      <c r="AV45" s="22"/>
      <c r="AW45" s="22"/>
      <c r="AX45" s="22"/>
      <c r="AY45" s="22"/>
      <c r="AZ45" s="22"/>
      <c r="BA45" s="22"/>
      <c r="BC45" s="22"/>
      <c r="BD45" s="22"/>
      <c r="BE45" s="22"/>
      <c r="BF45" s="22"/>
      <c r="BG45" s="22"/>
      <c r="BH45" s="22">
        <f t="shared" si="27"/>
        <v>0</v>
      </c>
    </row>
    <row r="46" spans="1:60" ht="12.6" customHeight="1" x14ac:dyDescent="0.25">
      <c r="A46" s="25" t="s">
        <v>133</v>
      </c>
      <c r="B46" t="s">
        <v>134</v>
      </c>
      <c r="C46" s="22"/>
      <c r="D46" s="22">
        <f t="shared" si="18"/>
        <v>0</v>
      </c>
      <c r="E46" s="22"/>
      <c r="F46" s="22">
        <f t="shared" si="19"/>
        <v>0</v>
      </c>
      <c r="G46" s="22">
        <f t="shared" si="20"/>
        <v>0</v>
      </c>
      <c r="H46" s="22"/>
      <c r="I46" s="2">
        <v>0</v>
      </c>
      <c r="J46" s="2">
        <v>0</v>
      </c>
      <c r="K46" s="22">
        <v>0</v>
      </c>
      <c r="L46" s="22">
        <f t="shared" si="28"/>
        <v>0</v>
      </c>
      <c r="M46" s="22">
        <f t="shared" si="21"/>
        <v>0</v>
      </c>
      <c r="N46" s="22">
        <v>0</v>
      </c>
      <c r="O46" s="22">
        <f t="shared" si="22"/>
        <v>0</v>
      </c>
      <c r="P46" s="24">
        <f t="shared" si="23"/>
        <v>0</v>
      </c>
      <c r="Q46" s="24">
        <f t="shared" si="24"/>
        <v>0</v>
      </c>
      <c r="R46" s="24">
        <f t="shared" si="25"/>
        <v>0</v>
      </c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>
        <f t="shared" si="29"/>
        <v>0</v>
      </c>
      <c r="AU46" s="22">
        <v>0</v>
      </c>
      <c r="AV46" s="22">
        <v>0</v>
      </c>
      <c r="AW46" s="22">
        <v>0</v>
      </c>
      <c r="AX46" s="22">
        <v>0</v>
      </c>
      <c r="AY46" s="22">
        <v>0</v>
      </c>
      <c r="AZ46" s="22">
        <f t="shared" si="26"/>
        <v>0</v>
      </c>
      <c r="BA46" s="22"/>
      <c r="BC46" s="22"/>
      <c r="BD46" s="22"/>
      <c r="BE46" s="22"/>
      <c r="BF46" s="22"/>
      <c r="BG46" s="22"/>
      <c r="BH46" s="22">
        <f t="shared" si="27"/>
        <v>0</v>
      </c>
    </row>
    <row r="47" spans="1:60" ht="12.6" customHeight="1" x14ac:dyDescent="0.25">
      <c r="A47" s="25" t="s">
        <v>135</v>
      </c>
      <c r="B47" t="s">
        <v>136</v>
      </c>
      <c r="C47" s="22"/>
      <c r="D47" s="22">
        <f t="shared" si="18"/>
        <v>0</v>
      </c>
      <c r="E47" s="22"/>
      <c r="F47" s="22">
        <f t="shared" si="19"/>
        <v>0</v>
      </c>
      <c r="G47" s="22">
        <f t="shared" si="20"/>
        <v>0</v>
      </c>
      <c r="H47" s="22"/>
      <c r="I47" s="2">
        <v>0</v>
      </c>
      <c r="J47" s="2">
        <v>0</v>
      </c>
      <c r="K47" s="22">
        <v>0</v>
      </c>
      <c r="L47" s="22">
        <f t="shared" si="28"/>
        <v>0</v>
      </c>
      <c r="M47" s="22">
        <f t="shared" si="21"/>
        <v>0</v>
      </c>
      <c r="N47" s="22">
        <v>0</v>
      </c>
      <c r="O47" s="22">
        <f t="shared" si="22"/>
        <v>0</v>
      </c>
      <c r="P47" s="24">
        <f t="shared" si="23"/>
        <v>0</v>
      </c>
      <c r="Q47" s="24">
        <f t="shared" si="24"/>
        <v>0</v>
      </c>
      <c r="R47" s="24">
        <f t="shared" si="25"/>
        <v>0</v>
      </c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>
        <f t="shared" si="29"/>
        <v>0</v>
      </c>
      <c r="AU47" s="22">
        <v>0</v>
      </c>
      <c r="AV47" s="22">
        <v>0</v>
      </c>
      <c r="AW47" s="22">
        <v>0</v>
      </c>
      <c r="AX47" s="22">
        <v>0</v>
      </c>
      <c r="AY47" s="22">
        <v>0</v>
      </c>
      <c r="AZ47" s="22">
        <f t="shared" si="26"/>
        <v>0</v>
      </c>
      <c r="BA47" s="22"/>
      <c r="BC47" s="22"/>
      <c r="BD47" s="22"/>
      <c r="BE47" s="22"/>
      <c r="BF47" s="22"/>
      <c r="BG47" s="22"/>
      <c r="BH47" s="22">
        <f t="shared" si="27"/>
        <v>0</v>
      </c>
    </row>
    <row r="48" spans="1:60" ht="12.6" customHeight="1" x14ac:dyDescent="0.25">
      <c r="A48" s="25" t="s">
        <v>137</v>
      </c>
      <c r="B48" t="s">
        <v>138</v>
      </c>
      <c r="C48" s="22"/>
      <c r="D48" s="22">
        <f t="shared" si="18"/>
        <v>0</v>
      </c>
      <c r="E48" s="22"/>
      <c r="F48" s="22">
        <f t="shared" si="19"/>
        <v>0</v>
      </c>
      <c r="G48" s="22">
        <f t="shared" si="20"/>
        <v>0</v>
      </c>
      <c r="H48" s="22"/>
      <c r="I48" s="2">
        <v>0</v>
      </c>
      <c r="J48" s="2">
        <v>0</v>
      </c>
      <c r="K48" s="22">
        <v>0</v>
      </c>
      <c r="L48" s="22">
        <f t="shared" si="28"/>
        <v>0</v>
      </c>
      <c r="M48" s="22">
        <f t="shared" si="21"/>
        <v>0</v>
      </c>
      <c r="N48" s="22">
        <v>0</v>
      </c>
      <c r="O48" s="22">
        <f t="shared" si="22"/>
        <v>0</v>
      </c>
      <c r="P48" s="24">
        <f t="shared" si="23"/>
        <v>0</v>
      </c>
      <c r="Q48" s="24">
        <f t="shared" si="24"/>
        <v>0</v>
      </c>
      <c r="R48" s="24">
        <f t="shared" si="25"/>
        <v>0</v>
      </c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>
        <f t="shared" si="29"/>
        <v>0</v>
      </c>
      <c r="AU48" s="22">
        <v>0</v>
      </c>
      <c r="AV48" s="22">
        <v>0</v>
      </c>
      <c r="AW48" s="22">
        <v>0</v>
      </c>
      <c r="AX48" s="22">
        <v>0</v>
      </c>
      <c r="AY48" s="22">
        <v>0</v>
      </c>
      <c r="AZ48" s="22">
        <f t="shared" si="26"/>
        <v>0</v>
      </c>
      <c r="BA48" s="22"/>
      <c r="BC48" s="22"/>
      <c r="BD48" s="22"/>
      <c r="BE48" s="22"/>
      <c r="BF48" s="22"/>
      <c r="BG48" s="22"/>
      <c r="BH48" s="22">
        <f t="shared" si="27"/>
        <v>0</v>
      </c>
    </row>
    <row r="49" spans="1:63" ht="12" customHeight="1" x14ac:dyDescent="0.25">
      <c r="A49" s="25" t="s">
        <v>139</v>
      </c>
      <c r="B49" t="s">
        <v>140</v>
      </c>
      <c r="C49" s="22">
        <v>81602110</v>
      </c>
      <c r="D49" s="22">
        <f t="shared" si="18"/>
        <v>0</v>
      </c>
      <c r="E49" s="22"/>
      <c r="F49" s="22">
        <f t="shared" si="19"/>
        <v>0</v>
      </c>
      <c r="G49" s="22">
        <f t="shared" si="20"/>
        <v>81602110</v>
      </c>
      <c r="H49" s="22"/>
      <c r="I49" s="2">
        <v>0</v>
      </c>
      <c r="J49" s="2">
        <v>7074216.5199999996</v>
      </c>
      <c r="K49" s="22">
        <v>56500</v>
      </c>
      <c r="L49" s="22">
        <f t="shared" si="28"/>
        <v>7130716.5199999996</v>
      </c>
      <c r="M49" s="22">
        <f t="shared" si="21"/>
        <v>7130716.5199999996</v>
      </c>
      <c r="N49" s="22">
        <v>62255832.159999996</v>
      </c>
      <c r="O49" s="22">
        <f t="shared" si="22"/>
        <v>-55125115.640000001</v>
      </c>
      <c r="P49" s="24">
        <f t="shared" si="23"/>
        <v>74471393.480000004</v>
      </c>
      <c r="Q49" s="24">
        <f t="shared" si="24"/>
        <v>19346277.840000004</v>
      </c>
      <c r="R49" s="24">
        <f t="shared" si="25"/>
        <v>19346277.840000004</v>
      </c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>
        <f t="shared" si="29"/>
        <v>0</v>
      </c>
      <c r="AU49" s="22">
        <v>0</v>
      </c>
      <c r="AV49" s="22">
        <v>0</v>
      </c>
      <c r="AW49" s="22">
        <v>0</v>
      </c>
      <c r="AX49" s="22">
        <v>0</v>
      </c>
      <c r="AY49" s="22">
        <v>0</v>
      </c>
      <c r="AZ49" s="22">
        <f t="shared" si="26"/>
        <v>0</v>
      </c>
      <c r="BA49" s="22"/>
      <c r="BC49" s="22"/>
      <c r="BD49" s="22"/>
      <c r="BE49" s="22"/>
      <c r="BF49" s="22"/>
      <c r="BG49" s="22"/>
      <c r="BH49" s="22">
        <f t="shared" si="27"/>
        <v>0</v>
      </c>
    </row>
    <row r="50" spans="1:63" ht="12.6" customHeight="1" x14ac:dyDescent="0.25">
      <c r="A50" s="25" t="s">
        <v>141</v>
      </c>
      <c r="B50" t="s">
        <v>142</v>
      </c>
      <c r="C50" s="22">
        <v>7000000</v>
      </c>
      <c r="D50" s="22">
        <f t="shared" si="18"/>
        <v>0</v>
      </c>
      <c r="E50" s="22"/>
      <c r="F50" s="22">
        <f t="shared" si="19"/>
        <v>0</v>
      </c>
      <c r="G50" s="22">
        <f t="shared" si="20"/>
        <v>7000000</v>
      </c>
      <c r="H50" s="22"/>
      <c r="I50" s="2">
        <v>0</v>
      </c>
      <c r="J50" s="2">
        <v>689846.4</v>
      </c>
      <c r="K50" s="22">
        <v>0</v>
      </c>
      <c r="L50" s="22">
        <f t="shared" si="28"/>
        <v>689846.4</v>
      </c>
      <c r="M50" s="22">
        <f t="shared" si="21"/>
        <v>689846.4</v>
      </c>
      <c r="N50" s="22">
        <v>7000000</v>
      </c>
      <c r="O50" s="22">
        <f t="shared" si="22"/>
        <v>-6310153.5999999996</v>
      </c>
      <c r="P50" s="24">
        <f t="shared" si="23"/>
        <v>6310153.5999999996</v>
      </c>
      <c r="Q50" s="24">
        <f t="shared" si="24"/>
        <v>0</v>
      </c>
      <c r="R50" s="24">
        <f t="shared" si="25"/>
        <v>0</v>
      </c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>
        <f t="shared" si="29"/>
        <v>0</v>
      </c>
      <c r="AU50" s="22">
        <v>0</v>
      </c>
      <c r="AV50" s="22">
        <v>0</v>
      </c>
      <c r="AW50" s="22">
        <v>0</v>
      </c>
      <c r="AX50" s="22">
        <v>0</v>
      </c>
      <c r="AY50" s="22">
        <v>0</v>
      </c>
      <c r="AZ50" s="22">
        <f t="shared" si="26"/>
        <v>0</v>
      </c>
      <c r="BA50" s="22"/>
      <c r="BC50" s="22"/>
      <c r="BD50" s="22"/>
      <c r="BE50" s="22"/>
      <c r="BF50" s="22"/>
      <c r="BG50" s="22"/>
      <c r="BH50" s="22">
        <f>SUM(BA50:BF50)</f>
        <v>0</v>
      </c>
    </row>
    <row r="51" spans="1:63" ht="12.6" customHeight="1" x14ac:dyDescent="0.25">
      <c r="A51" s="25" t="s">
        <v>143</v>
      </c>
      <c r="B51" t="s">
        <v>144</v>
      </c>
      <c r="C51" s="22"/>
      <c r="D51" s="22">
        <f t="shared" si="18"/>
        <v>0</v>
      </c>
      <c r="E51" s="22"/>
      <c r="F51" s="22">
        <f t="shared" si="19"/>
        <v>0</v>
      </c>
      <c r="G51" s="22">
        <f t="shared" si="20"/>
        <v>0</v>
      </c>
      <c r="H51" s="22"/>
      <c r="I51" s="2">
        <v>0</v>
      </c>
      <c r="J51" s="2">
        <v>0</v>
      </c>
      <c r="K51" s="22">
        <v>0</v>
      </c>
      <c r="L51" s="22">
        <f t="shared" si="28"/>
        <v>0</v>
      </c>
      <c r="M51" s="22">
        <f t="shared" si="21"/>
        <v>0</v>
      </c>
      <c r="N51" s="22">
        <v>0</v>
      </c>
      <c r="O51" s="22">
        <f t="shared" si="22"/>
        <v>0</v>
      </c>
      <c r="P51" s="24">
        <f t="shared" si="23"/>
        <v>0</v>
      </c>
      <c r="Q51" s="24">
        <f t="shared" si="24"/>
        <v>0</v>
      </c>
      <c r="R51" s="24">
        <f t="shared" si="25"/>
        <v>0</v>
      </c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>
        <f t="shared" si="29"/>
        <v>0</v>
      </c>
      <c r="AU51" s="22">
        <v>0</v>
      </c>
      <c r="AV51" s="22">
        <v>0</v>
      </c>
      <c r="AW51" s="22">
        <v>0</v>
      </c>
      <c r="AX51" s="22">
        <v>0</v>
      </c>
      <c r="AY51" s="22">
        <v>0</v>
      </c>
      <c r="AZ51" s="22">
        <f t="shared" si="26"/>
        <v>0</v>
      </c>
      <c r="BA51" s="22"/>
      <c r="BC51" s="22"/>
      <c r="BD51" s="22"/>
      <c r="BE51" s="22"/>
      <c r="BF51" s="22"/>
      <c r="BG51" s="22"/>
      <c r="BH51" s="22">
        <f t="shared" ref="BH51:BH69" si="30">SUM(BA51:BF51)</f>
        <v>0</v>
      </c>
    </row>
    <row r="52" spans="1:63" ht="12.6" customHeight="1" x14ac:dyDescent="0.25">
      <c r="A52" s="25" t="s">
        <v>145</v>
      </c>
      <c r="B52" t="s">
        <v>146</v>
      </c>
      <c r="C52" s="22"/>
      <c r="D52" s="22">
        <f t="shared" si="18"/>
        <v>0</v>
      </c>
      <c r="E52" s="22"/>
      <c r="F52" s="22">
        <f t="shared" si="19"/>
        <v>0</v>
      </c>
      <c r="G52" s="22">
        <f t="shared" si="20"/>
        <v>0</v>
      </c>
      <c r="H52" s="22"/>
      <c r="I52" s="2">
        <v>0</v>
      </c>
      <c r="J52" s="2">
        <v>0</v>
      </c>
      <c r="K52" s="22">
        <v>0</v>
      </c>
      <c r="L52" s="22">
        <f t="shared" si="28"/>
        <v>0</v>
      </c>
      <c r="M52" s="22">
        <f t="shared" si="21"/>
        <v>0</v>
      </c>
      <c r="N52" s="22">
        <v>0</v>
      </c>
      <c r="O52" s="22">
        <f t="shared" si="22"/>
        <v>0</v>
      </c>
      <c r="P52" s="24">
        <f t="shared" si="23"/>
        <v>0</v>
      </c>
      <c r="Q52" s="24">
        <f t="shared" si="24"/>
        <v>0</v>
      </c>
      <c r="R52" s="24">
        <f t="shared" si="25"/>
        <v>0</v>
      </c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>
        <f t="shared" si="29"/>
        <v>0</v>
      </c>
      <c r="AU52" s="22">
        <v>0</v>
      </c>
      <c r="AV52" s="22">
        <v>0</v>
      </c>
      <c r="AW52" s="22">
        <v>0</v>
      </c>
      <c r="AX52" s="22">
        <v>0</v>
      </c>
      <c r="AY52" s="22">
        <v>0</v>
      </c>
      <c r="AZ52" s="22">
        <f t="shared" si="26"/>
        <v>0</v>
      </c>
      <c r="BA52" s="22"/>
      <c r="BC52" s="22"/>
      <c r="BD52" s="22"/>
      <c r="BE52" s="22"/>
      <c r="BF52" s="22"/>
      <c r="BG52" s="22"/>
      <c r="BH52" s="22">
        <f t="shared" si="30"/>
        <v>0</v>
      </c>
    </row>
    <row r="53" spans="1:63" ht="12.6" customHeight="1" x14ac:dyDescent="0.25">
      <c r="A53" s="25" t="s">
        <v>147</v>
      </c>
      <c r="B53" s="39" t="s">
        <v>148</v>
      </c>
      <c r="C53" s="22"/>
      <c r="D53" s="22">
        <f t="shared" si="18"/>
        <v>0</v>
      </c>
      <c r="E53" s="22"/>
      <c r="F53" s="22">
        <f t="shared" si="19"/>
        <v>0</v>
      </c>
      <c r="G53" s="22">
        <f t="shared" si="20"/>
        <v>0</v>
      </c>
      <c r="H53" s="22"/>
      <c r="I53" s="2">
        <v>0</v>
      </c>
      <c r="J53" s="2">
        <v>0</v>
      </c>
      <c r="K53" s="22">
        <v>0</v>
      </c>
      <c r="L53" s="22">
        <f t="shared" si="28"/>
        <v>0</v>
      </c>
      <c r="M53" s="22">
        <f t="shared" si="21"/>
        <v>0</v>
      </c>
      <c r="N53" s="22">
        <v>0</v>
      </c>
      <c r="O53" s="22">
        <f t="shared" si="22"/>
        <v>0</v>
      </c>
      <c r="P53" s="24">
        <f t="shared" si="23"/>
        <v>0</v>
      </c>
      <c r="Q53" s="24">
        <f t="shared" si="24"/>
        <v>0</v>
      </c>
      <c r="R53" s="24">
        <f t="shared" si="25"/>
        <v>0</v>
      </c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>
        <f t="shared" si="29"/>
        <v>0</v>
      </c>
      <c r="AU53" s="22">
        <v>0</v>
      </c>
      <c r="AV53" s="22">
        <v>0</v>
      </c>
      <c r="AW53" s="22">
        <v>0</v>
      </c>
      <c r="AX53" s="22">
        <v>0</v>
      </c>
      <c r="AY53" s="22">
        <v>0</v>
      </c>
      <c r="AZ53" s="22">
        <f t="shared" si="26"/>
        <v>0</v>
      </c>
      <c r="BA53" s="22"/>
      <c r="BC53" s="22"/>
      <c r="BD53" s="22"/>
      <c r="BE53" s="22"/>
      <c r="BF53" s="22"/>
      <c r="BG53" s="22"/>
      <c r="BH53" s="22">
        <f t="shared" si="30"/>
        <v>0</v>
      </c>
    </row>
    <row r="54" spans="1:63" ht="12.6" customHeight="1" x14ac:dyDescent="0.25">
      <c r="A54" s="25" t="s">
        <v>149</v>
      </c>
      <c r="B54" t="s">
        <v>150</v>
      </c>
      <c r="C54" s="22"/>
      <c r="D54" s="22">
        <f t="shared" si="18"/>
        <v>0</v>
      </c>
      <c r="E54" s="22"/>
      <c r="F54" s="22">
        <f t="shared" si="19"/>
        <v>0</v>
      </c>
      <c r="G54" s="22">
        <f t="shared" si="20"/>
        <v>0</v>
      </c>
      <c r="H54" s="22"/>
      <c r="I54" s="2">
        <v>0</v>
      </c>
      <c r="J54" s="2">
        <v>0</v>
      </c>
      <c r="K54" s="22">
        <v>0</v>
      </c>
      <c r="L54" s="22">
        <f t="shared" si="28"/>
        <v>0</v>
      </c>
      <c r="M54" s="22">
        <f t="shared" si="21"/>
        <v>0</v>
      </c>
      <c r="N54" s="22">
        <v>0</v>
      </c>
      <c r="O54" s="22">
        <f t="shared" si="22"/>
        <v>0</v>
      </c>
      <c r="P54" s="24">
        <f t="shared" si="23"/>
        <v>0</v>
      </c>
      <c r="Q54" s="24">
        <f t="shared" si="24"/>
        <v>0</v>
      </c>
      <c r="R54" s="24">
        <f t="shared" si="25"/>
        <v>0</v>
      </c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>
        <f t="shared" si="29"/>
        <v>0</v>
      </c>
      <c r="AU54" s="22">
        <v>0</v>
      </c>
      <c r="AV54" s="22">
        <v>0</v>
      </c>
      <c r="AW54" s="22">
        <v>0</v>
      </c>
      <c r="AX54" s="22">
        <v>0</v>
      </c>
      <c r="AY54" s="22">
        <v>0</v>
      </c>
      <c r="AZ54" s="22">
        <f t="shared" si="26"/>
        <v>0</v>
      </c>
      <c r="BA54" s="22"/>
      <c r="BC54" s="22"/>
      <c r="BD54" s="22"/>
      <c r="BE54" s="22"/>
      <c r="BF54" s="22"/>
      <c r="BG54" s="22"/>
      <c r="BH54" s="22">
        <f t="shared" si="30"/>
        <v>0</v>
      </c>
    </row>
    <row r="55" spans="1:63" ht="12.6" customHeight="1" x14ac:dyDescent="0.25">
      <c r="A55" s="25" t="s">
        <v>151</v>
      </c>
      <c r="B55" t="s">
        <v>152</v>
      </c>
      <c r="C55" s="22">
        <v>4650000</v>
      </c>
      <c r="D55" s="22">
        <f t="shared" si="18"/>
        <v>0</v>
      </c>
      <c r="E55" s="22"/>
      <c r="F55" s="22">
        <f t="shared" si="19"/>
        <v>0</v>
      </c>
      <c r="G55" s="22">
        <f t="shared" si="20"/>
        <v>4650000</v>
      </c>
      <c r="H55" s="22"/>
      <c r="I55" s="2">
        <v>0</v>
      </c>
      <c r="J55" s="2">
        <v>0</v>
      </c>
      <c r="K55" s="22">
        <v>1000000</v>
      </c>
      <c r="L55" s="22">
        <f t="shared" si="28"/>
        <v>1000000</v>
      </c>
      <c r="M55" s="22">
        <f t="shared" si="21"/>
        <v>1000000</v>
      </c>
      <c r="N55" s="22">
        <v>1000000</v>
      </c>
      <c r="O55" s="22">
        <f t="shared" si="22"/>
        <v>0</v>
      </c>
      <c r="P55" s="24">
        <f t="shared" si="23"/>
        <v>3650000</v>
      </c>
      <c r="Q55" s="24">
        <f t="shared" si="24"/>
        <v>3650000</v>
      </c>
      <c r="R55" s="24">
        <f t="shared" si="25"/>
        <v>3650000</v>
      </c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2">
        <f t="shared" si="29"/>
        <v>0</v>
      </c>
      <c r="AU55" s="22">
        <v>0</v>
      </c>
      <c r="AV55" s="22">
        <v>0</v>
      </c>
      <c r="AW55" s="22">
        <v>0</v>
      </c>
      <c r="AX55" s="22">
        <v>0</v>
      </c>
      <c r="AY55" s="22">
        <v>0</v>
      </c>
      <c r="AZ55" s="22">
        <f t="shared" si="26"/>
        <v>0</v>
      </c>
      <c r="BA55" s="22"/>
      <c r="BC55" s="22"/>
      <c r="BD55" s="22"/>
      <c r="BE55" s="22"/>
      <c r="BF55" s="22"/>
      <c r="BG55" s="22"/>
      <c r="BH55" s="22">
        <f t="shared" si="30"/>
        <v>0</v>
      </c>
    </row>
    <row r="56" spans="1:63" ht="12.6" customHeight="1" x14ac:dyDescent="0.25">
      <c r="A56" s="25" t="s">
        <v>153</v>
      </c>
      <c r="B56" t="s">
        <v>154</v>
      </c>
      <c r="C56" s="22"/>
      <c r="D56" s="22">
        <f t="shared" si="18"/>
        <v>0</v>
      </c>
      <c r="E56" s="22"/>
      <c r="F56" s="22">
        <f t="shared" si="19"/>
        <v>0</v>
      </c>
      <c r="G56" s="22">
        <f t="shared" si="20"/>
        <v>0</v>
      </c>
      <c r="H56" s="22"/>
      <c r="I56" s="2">
        <v>0</v>
      </c>
      <c r="J56" s="2">
        <v>0</v>
      </c>
      <c r="K56" s="22">
        <v>0</v>
      </c>
      <c r="L56" s="22">
        <f t="shared" si="28"/>
        <v>0</v>
      </c>
      <c r="M56" s="22">
        <f t="shared" si="21"/>
        <v>0</v>
      </c>
      <c r="N56" s="22">
        <v>0</v>
      </c>
      <c r="O56" s="22">
        <f t="shared" si="22"/>
        <v>0</v>
      </c>
      <c r="P56" s="24">
        <f t="shared" si="23"/>
        <v>0</v>
      </c>
      <c r="Q56" s="24">
        <f t="shared" si="24"/>
        <v>0</v>
      </c>
      <c r="R56" s="24">
        <f t="shared" si="25"/>
        <v>0</v>
      </c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>
        <f t="shared" si="29"/>
        <v>0</v>
      </c>
      <c r="AU56" s="22">
        <v>0</v>
      </c>
      <c r="AV56" s="22">
        <v>0</v>
      </c>
      <c r="AW56" s="22">
        <v>0</v>
      </c>
      <c r="AX56" s="22">
        <v>0</v>
      </c>
      <c r="AY56" s="22">
        <v>0</v>
      </c>
      <c r="AZ56" s="22">
        <f t="shared" si="26"/>
        <v>0</v>
      </c>
      <c r="BA56" s="22"/>
      <c r="BC56" s="22"/>
      <c r="BD56" s="22"/>
      <c r="BE56" s="22"/>
      <c r="BF56" s="22"/>
      <c r="BG56" s="22"/>
      <c r="BH56" s="22">
        <f t="shared" si="30"/>
        <v>0</v>
      </c>
    </row>
    <row r="57" spans="1:63" ht="14.25" customHeight="1" x14ac:dyDescent="0.25">
      <c r="A57" s="25" t="s">
        <v>155</v>
      </c>
      <c r="B57" t="s">
        <v>156</v>
      </c>
      <c r="C57" s="22"/>
      <c r="D57" s="22">
        <f t="shared" si="18"/>
        <v>0</v>
      </c>
      <c r="E57" s="22"/>
      <c r="F57" s="22">
        <f t="shared" si="19"/>
        <v>0</v>
      </c>
      <c r="G57" s="22">
        <f t="shared" si="20"/>
        <v>0</v>
      </c>
      <c r="H57" s="22"/>
      <c r="I57" s="2">
        <v>0</v>
      </c>
      <c r="J57" s="2">
        <v>0</v>
      </c>
      <c r="K57" s="22">
        <v>0</v>
      </c>
      <c r="L57" s="22">
        <f t="shared" si="28"/>
        <v>0</v>
      </c>
      <c r="M57" s="22">
        <f t="shared" si="21"/>
        <v>0</v>
      </c>
      <c r="N57" s="22">
        <v>0</v>
      </c>
      <c r="O57" s="22">
        <f t="shared" si="22"/>
        <v>0</v>
      </c>
      <c r="P57" s="24">
        <f t="shared" si="23"/>
        <v>0</v>
      </c>
      <c r="Q57" s="24">
        <f t="shared" si="24"/>
        <v>0</v>
      </c>
      <c r="R57" s="24">
        <f t="shared" si="25"/>
        <v>0</v>
      </c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>
        <f t="shared" si="29"/>
        <v>0</v>
      </c>
      <c r="AU57" s="22">
        <v>0</v>
      </c>
      <c r="AV57" s="22">
        <v>0</v>
      </c>
      <c r="AW57" s="22">
        <v>0</v>
      </c>
      <c r="AX57" s="22">
        <v>0</v>
      </c>
      <c r="AY57" s="22">
        <v>0</v>
      </c>
      <c r="AZ57" s="22">
        <f t="shared" si="26"/>
        <v>0</v>
      </c>
      <c r="BA57" s="22"/>
      <c r="BC57" s="22"/>
      <c r="BD57" s="22"/>
      <c r="BE57" s="22"/>
      <c r="BF57" s="22"/>
      <c r="BG57" s="22"/>
      <c r="BH57" s="22">
        <f t="shared" si="30"/>
        <v>0</v>
      </c>
    </row>
    <row r="58" spans="1:63" ht="14.25" customHeight="1" x14ac:dyDescent="0.25">
      <c r="A58" s="60" t="s">
        <v>157</v>
      </c>
      <c r="B58" s="41" t="s">
        <v>158</v>
      </c>
      <c r="C58" s="22"/>
      <c r="D58" s="22">
        <f t="shared" si="18"/>
        <v>0</v>
      </c>
      <c r="E58" s="22"/>
      <c r="F58" s="22">
        <f t="shared" si="19"/>
        <v>0</v>
      </c>
      <c r="G58" s="22">
        <f t="shared" si="20"/>
        <v>0</v>
      </c>
      <c r="H58" s="22"/>
      <c r="I58" s="2"/>
      <c r="K58" s="22">
        <v>0</v>
      </c>
      <c r="L58" s="22"/>
      <c r="M58" s="22"/>
      <c r="N58" s="22">
        <v>0</v>
      </c>
      <c r="O58" s="22">
        <f t="shared" si="22"/>
        <v>0</v>
      </c>
      <c r="P58" s="24">
        <f t="shared" si="23"/>
        <v>0</v>
      </c>
      <c r="Q58" s="24">
        <f t="shared" si="24"/>
        <v>0</v>
      </c>
      <c r="R58" s="24">
        <f t="shared" si="25"/>
        <v>0</v>
      </c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>
        <f t="shared" si="29"/>
        <v>0</v>
      </c>
      <c r="AU58" s="22"/>
      <c r="AV58" s="22"/>
      <c r="AW58" s="22"/>
      <c r="AX58" s="22"/>
      <c r="AY58" s="22"/>
      <c r="AZ58" s="22"/>
      <c r="BA58" s="22"/>
      <c r="BC58" s="22"/>
      <c r="BD58" s="22"/>
      <c r="BE58" s="22"/>
      <c r="BF58" s="22"/>
      <c r="BG58" s="22"/>
      <c r="BH58" s="22"/>
    </row>
    <row r="59" spans="1:63" ht="12.6" customHeight="1" x14ac:dyDescent="0.25">
      <c r="A59" s="25" t="s">
        <v>159</v>
      </c>
      <c r="B59" t="s">
        <v>160</v>
      </c>
      <c r="C59" s="22"/>
      <c r="D59" s="22">
        <f t="shared" si="18"/>
        <v>0</v>
      </c>
      <c r="E59" s="22"/>
      <c r="F59" s="22">
        <f t="shared" si="19"/>
        <v>0</v>
      </c>
      <c r="G59" s="22">
        <f t="shared" si="20"/>
        <v>0</v>
      </c>
      <c r="H59" s="22"/>
      <c r="I59" s="2">
        <v>0</v>
      </c>
      <c r="J59" s="2">
        <v>0</v>
      </c>
      <c r="K59" s="22">
        <v>0</v>
      </c>
      <c r="L59" s="22">
        <f t="shared" si="28"/>
        <v>0</v>
      </c>
      <c r="M59" s="22">
        <f t="shared" ref="M59:M66" si="31">+L59+H59</f>
        <v>0</v>
      </c>
      <c r="N59" s="22">
        <v>0</v>
      </c>
      <c r="O59" s="22">
        <f t="shared" si="22"/>
        <v>0</v>
      </c>
      <c r="P59" s="24">
        <f t="shared" si="23"/>
        <v>0</v>
      </c>
      <c r="Q59" s="24">
        <f t="shared" si="24"/>
        <v>0</v>
      </c>
      <c r="R59" s="24">
        <f t="shared" si="25"/>
        <v>0</v>
      </c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/>
      <c r="AT59" s="22">
        <f t="shared" si="29"/>
        <v>0</v>
      </c>
      <c r="AU59" s="22">
        <v>0</v>
      </c>
      <c r="AV59" s="22">
        <v>0</v>
      </c>
      <c r="AW59" s="22">
        <v>0</v>
      </c>
      <c r="AX59" s="22">
        <v>0</v>
      </c>
      <c r="AY59" s="22">
        <v>0</v>
      </c>
      <c r="AZ59" s="22">
        <f t="shared" si="26"/>
        <v>0</v>
      </c>
      <c r="BA59" s="22"/>
      <c r="BC59" s="22"/>
      <c r="BD59" s="22"/>
      <c r="BE59" s="22"/>
      <c r="BF59" s="22"/>
      <c r="BG59" s="22"/>
      <c r="BH59" s="22">
        <f t="shared" si="30"/>
        <v>0</v>
      </c>
    </row>
    <row r="60" spans="1:63" ht="12.6" customHeight="1" x14ac:dyDescent="0.25">
      <c r="A60" s="25" t="s">
        <v>161</v>
      </c>
      <c r="B60" t="s">
        <v>162</v>
      </c>
      <c r="C60" s="22"/>
      <c r="D60" s="22">
        <f t="shared" si="18"/>
        <v>0</v>
      </c>
      <c r="E60" s="22"/>
      <c r="F60" s="22">
        <f t="shared" si="19"/>
        <v>0</v>
      </c>
      <c r="G60" s="22">
        <f t="shared" si="20"/>
        <v>0</v>
      </c>
      <c r="H60" s="22"/>
      <c r="I60" s="2">
        <v>0</v>
      </c>
      <c r="J60" s="2">
        <v>0</v>
      </c>
      <c r="K60" s="22">
        <v>0</v>
      </c>
      <c r="L60" s="22">
        <f t="shared" si="28"/>
        <v>0</v>
      </c>
      <c r="M60" s="22">
        <f t="shared" si="31"/>
        <v>0</v>
      </c>
      <c r="N60" s="22">
        <v>0</v>
      </c>
      <c r="O60" s="22">
        <f t="shared" si="22"/>
        <v>0</v>
      </c>
      <c r="P60" s="24">
        <f t="shared" si="23"/>
        <v>0</v>
      </c>
      <c r="Q60" s="24">
        <f t="shared" si="24"/>
        <v>0</v>
      </c>
      <c r="R60" s="24">
        <f t="shared" si="25"/>
        <v>0</v>
      </c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>
        <f t="shared" si="29"/>
        <v>0</v>
      </c>
      <c r="AU60" s="22">
        <v>0</v>
      </c>
      <c r="AV60" s="22">
        <v>0</v>
      </c>
      <c r="AW60" s="22">
        <v>0</v>
      </c>
      <c r="AX60" s="22">
        <v>0</v>
      </c>
      <c r="AY60" s="22">
        <v>0</v>
      </c>
      <c r="AZ60" s="22">
        <f t="shared" si="26"/>
        <v>0</v>
      </c>
      <c r="BA60" s="22"/>
      <c r="BC60" s="22"/>
      <c r="BD60" s="22"/>
      <c r="BE60" s="22"/>
      <c r="BF60" s="22"/>
      <c r="BG60" s="22"/>
      <c r="BH60" s="22">
        <f t="shared" si="30"/>
        <v>0</v>
      </c>
    </row>
    <row r="61" spans="1:63" ht="12.6" customHeight="1" x14ac:dyDescent="0.25">
      <c r="A61" s="25" t="s">
        <v>163</v>
      </c>
      <c r="B61" t="s">
        <v>164</v>
      </c>
      <c r="C61" s="22"/>
      <c r="D61" s="22">
        <f t="shared" si="18"/>
        <v>0</v>
      </c>
      <c r="E61" s="22"/>
      <c r="F61" s="22">
        <f t="shared" si="19"/>
        <v>0</v>
      </c>
      <c r="G61" s="22">
        <f t="shared" si="20"/>
        <v>0</v>
      </c>
      <c r="H61" s="22"/>
      <c r="I61" s="2">
        <v>0</v>
      </c>
      <c r="J61" s="2">
        <v>0</v>
      </c>
      <c r="K61" s="22">
        <v>0</v>
      </c>
      <c r="L61" s="22">
        <f t="shared" si="28"/>
        <v>0</v>
      </c>
      <c r="M61" s="22">
        <f t="shared" si="31"/>
        <v>0</v>
      </c>
      <c r="N61" s="22">
        <v>0</v>
      </c>
      <c r="O61" s="22">
        <f t="shared" si="22"/>
        <v>0</v>
      </c>
      <c r="P61" s="24">
        <f t="shared" si="23"/>
        <v>0</v>
      </c>
      <c r="Q61" s="24">
        <f t="shared" si="24"/>
        <v>0</v>
      </c>
      <c r="R61" s="24">
        <f t="shared" si="25"/>
        <v>0</v>
      </c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2">
        <f t="shared" si="29"/>
        <v>0</v>
      </c>
      <c r="AU61" s="22">
        <v>0</v>
      </c>
      <c r="AV61" s="22">
        <v>0</v>
      </c>
      <c r="AW61" s="22">
        <v>0</v>
      </c>
      <c r="AX61" s="22">
        <v>0</v>
      </c>
      <c r="AY61" s="22">
        <v>0</v>
      </c>
      <c r="AZ61" s="22">
        <f t="shared" si="26"/>
        <v>0</v>
      </c>
      <c r="BA61" s="22"/>
      <c r="BC61" s="22"/>
      <c r="BD61" s="22"/>
      <c r="BE61" s="22"/>
      <c r="BF61" s="22"/>
      <c r="BG61" s="22"/>
      <c r="BH61" s="22">
        <f t="shared" si="30"/>
        <v>0</v>
      </c>
    </row>
    <row r="62" spans="1:63" ht="12.6" customHeight="1" x14ac:dyDescent="0.25">
      <c r="A62" s="25" t="s">
        <v>165</v>
      </c>
      <c r="B62" t="s">
        <v>166</v>
      </c>
      <c r="C62" s="22"/>
      <c r="D62" s="22">
        <f t="shared" si="18"/>
        <v>0</v>
      </c>
      <c r="E62" s="22"/>
      <c r="F62" s="22">
        <f t="shared" si="19"/>
        <v>0</v>
      </c>
      <c r="G62" s="22">
        <f t="shared" si="20"/>
        <v>0</v>
      </c>
      <c r="H62" s="22"/>
      <c r="I62" s="2">
        <v>0</v>
      </c>
      <c r="J62" s="2">
        <v>0</v>
      </c>
      <c r="K62" s="22">
        <v>0</v>
      </c>
      <c r="L62" s="22">
        <f t="shared" si="28"/>
        <v>0</v>
      </c>
      <c r="M62" s="22">
        <f t="shared" si="31"/>
        <v>0</v>
      </c>
      <c r="N62" s="22">
        <v>0</v>
      </c>
      <c r="O62" s="22">
        <f t="shared" si="22"/>
        <v>0</v>
      </c>
      <c r="P62" s="24">
        <f t="shared" si="23"/>
        <v>0</v>
      </c>
      <c r="Q62" s="24">
        <f t="shared" si="24"/>
        <v>0</v>
      </c>
      <c r="R62" s="24">
        <f t="shared" si="25"/>
        <v>0</v>
      </c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>
        <f t="shared" si="29"/>
        <v>0</v>
      </c>
      <c r="AU62" s="22">
        <v>0</v>
      </c>
      <c r="AV62" s="22">
        <v>0</v>
      </c>
      <c r="AW62" s="22">
        <v>0</v>
      </c>
      <c r="AX62" s="22">
        <v>0</v>
      </c>
      <c r="AY62" s="22">
        <v>0</v>
      </c>
      <c r="AZ62" s="22">
        <f t="shared" si="26"/>
        <v>0</v>
      </c>
      <c r="BA62" s="22"/>
      <c r="BC62" s="22"/>
      <c r="BD62" s="22"/>
      <c r="BE62" s="22"/>
      <c r="BF62" s="22"/>
      <c r="BG62" s="22"/>
      <c r="BH62" s="22">
        <f t="shared" si="30"/>
        <v>0</v>
      </c>
    </row>
    <row r="63" spans="1:63" s="1" customFormat="1" x14ac:dyDescent="0.25">
      <c r="A63" s="25" t="s">
        <v>167</v>
      </c>
      <c r="B63" t="s">
        <v>168</v>
      </c>
      <c r="C63" s="22"/>
      <c r="D63" s="22">
        <f t="shared" si="18"/>
        <v>0</v>
      </c>
      <c r="E63" s="22"/>
      <c r="F63" s="22">
        <f t="shared" si="19"/>
        <v>0</v>
      </c>
      <c r="G63" s="22">
        <f t="shared" si="20"/>
        <v>0</v>
      </c>
      <c r="H63" s="22"/>
      <c r="I63" s="2">
        <v>0</v>
      </c>
      <c r="J63" s="2">
        <v>0</v>
      </c>
      <c r="K63" s="22">
        <v>0</v>
      </c>
      <c r="L63" s="22">
        <f t="shared" si="28"/>
        <v>0</v>
      </c>
      <c r="M63" s="22">
        <f t="shared" si="31"/>
        <v>0</v>
      </c>
      <c r="N63" s="22">
        <v>0</v>
      </c>
      <c r="O63" s="22">
        <f t="shared" si="22"/>
        <v>0</v>
      </c>
      <c r="P63" s="24">
        <f t="shared" si="23"/>
        <v>0</v>
      </c>
      <c r="Q63" s="24">
        <f t="shared" si="24"/>
        <v>0</v>
      </c>
      <c r="R63" s="24">
        <f t="shared" si="25"/>
        <v>0</v>
      </c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>
        <f t="shared" si="29"/>
        <v>0</v>
      </c>
      <c r="AU63" s="22">
        <v>0</v>
      </c>
      <c r="AV63" s="22">
        <v>0</v>
      </c>
      <c r="AW63" s="22">
        <v>0</v>
      </c>
      <c r="AX63" s="22">
        <v>0</v>
      </c>
      <c r="AY63" s="22">
        <v>0</v>
      </c>
      <c r="AZ63" s="22">
        <f t="shared" si="26"/>
        <v>0</v>
      </c>
      <c r="BA63" s="22"/>
      <c r="BB63" s="22"/>
      <c r="BC63" s="22"/>
      <c r="BD63" s="22"/>
      <c r="BE63" s="22"/>
      <c r="BF63" s="22"/>
      <c r="BG63" s="22"/>
      <c r="BH63" s="22">
        <f t="shared" si="30"/>
        <v>0</v>
      </c>
      <c r="BI63"/>
      <c r="BJ63"/>
      <c r="BK63"/>
    </row>
    <row r="64" spans="1:63" ht="25.5" customHeight="1" x14ac:dyDescent="0.25">
      <c r="A64" s="25" t="s">
        <v>169</v>
      </c>
      <c r="B64" t="s">
        <v>170</v>
      </c>
      <c r="C64" s="22"/>
      <c r="D64" s="22">
        <f t="shared" si="18"/>
        <v>0</v>
      </c>
      <c r="E64" s="22"/>
      <c r="F64" s="22">
        <f t="shared" si="19"/>
        <v>0</v>
      </c>
      <c r="G64" s="22">
        <f t="shared" si="20"/>
        <v>0</v>
      </c>
      <c r="H64" s="22"/>
      <c r="I64" s="2">
        <v>0</v>
      </c>
      <c r="J64" s="2">
        <v>0</v>
      </c>
      <c r="K64" s="22">
        <v>0</v>
      </c>
      <c r="L64" s="22">
        <f t="shared" si="28"/>
        <v>0</v>
      </c>
      <c r="M64" s="22">
        <f t="shared" si="31"/>
        <v>0</v>
      </c>
      <c r="N64" s="22">
        <v>0</v>
      </c>
      <c r="O64" s="22">
        <f t="shared" si="22"/>
        <v>0</v>
      </c>
      <c r="P64" s="24">
        <f t="shared" si="23"/>
        <v>0</v>
      </c>
      <c r="Q64" s="24">
        <f t="shared" si="24"/>
        <v>0</v>
      </c>
      <c r="R64" s="24">
        <f t="shared" si="25"/>
        <v>0</v>
      </c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>
        <f t="shared" si="29"/>
        <v>0</v>
      </c>
      <c r="AU64" s="22">
        <v>0</v>
      </c>
      <c r="AV64" s="22">
        <v>0</v>
      </c>
      <c r="AW64" s="22">
        <v>0</v>
      </c>
      <c r="AX64" s="22">
        <v>0</v>
      </c>
      <c r="AY64" s="22">
        <v>0</v>
      </c>
      <c r="AZ64" s="22">
        <f t="shared" si="26"/>
        <v>0</v>
      </c>
      <c r="BA64" s="22"/>
      <c r="BC64" s="22"/>
      <c r="BD64" s="22"/>
      <c r="BE64" s="22"/>
      <c r="BF64" s="22"/>
      <c r="BG64" s="22"/>
      <c r="BH64" s="22">
        <f t="shared" si="30"/>
        <v>0</v>
      </c>
    </row>
    <row r="65" spans="1:60" ht="13.5" customHeight="1" x14ac:dyDescent="0.25">
      <c r="A65" s="25" t="s">
        <v>171</v>
      </c>
      <c r="B65" s="39" t="s">
        <v>172</v>
      </c>
      <c r="C65" s="22">
        <v>2000000</v>
      </c>
      <c r="D65" s="22">
        <f t="shared" si="18"/>
        <v>0</v>
      </c>
      <c r="E65" s="22"/>
      <c r="F65" s="22">
        <f t="shared" si="19"/>
        <v>0</v>
      </c>
      <c r="G65" s="22">
        <f t="shared" si="20"/>
        <v>2000000</v>
      </c>
      <c r="H65" s="22"/>
      <c r="I65" s="2">
        <v>0</v>
      </c>
      <c r="J65" s="2">
        <v>0</v>
      </c>
      <c r="K65" s="22">
        <v>0</v>
      </c>
      <c r="L65" s="22">
        <f t="shared" si="28"/>
        <v>0</v>
      </c>
      <c r="M65" s="22">
        <f t="shared" si="31"/>
        <v>0</v>
      </c>
      <c r="N65" s="22">
        <v>2000000</v>
      </c>
      <c r="O65" s="22">
        <f t="shared" si="22"/>
        <v>-2000000</v>
      </c>
      <c r="P65" s="24">
        <f t="shared" si="23"/>
        <v>2000000</v>
      </c>
      <c r="Q65" s="24">
        <f t="shared" si="24"/>
        <v>0</v>
      </c>
      <c r="R65" s="24">
        <f t="shared" si="25"/>
        <v>0</v>
      </c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>
        <f t="shared" si="29"/>
        <v>0</v>
      </c>
      <c r="AU65" s="22">
        <v>0</v>
      </c>
      <c r="AV65" s="22">
        <v>0</v>
      </c>
      <c r="AW65" s="22">
        <v>0</v>
      </c>
      <c r="AX65" s="22">
        <v>0</v>
      </c>
      <c r="AY65" s="22">
        <v>0</v>
      </c>
      <c r="AZ65" s="22">
        <f t="shared" si="26"/>
        <v>0</v>
      </c>
      <c r="BA65" s="22"/>
      <c r="BC65" s="22"/>
      <c r="BD65" s="22"/>
      <c r="BE65" s="22"/>
      <c r="BF65" s="22"/>
      <c r="BG65" s="22"/>
      <c r="BH65" s="22">
        <f t="shared" si="30"/>
        <v>0</v>
      </c>
    </row>
    <row r="66" spans="1:60" ht="13.5" customHeight="1" x14ac:dyDescent="0.25">
      <c r="A66" s="25" t="s">
        <v>173</v>
      </c>
      <c r="B66" s="39" t="s">
        <v>307</v>
      </c>
      <c r="C66" s="22"/>
      <c r="D66" s="22">
        <f t="shared" si="18"/>
        <v>0</v>
      </c>
      <c r="E66" s="22"/>
      <c r="F66" s="22">
        <f t="shared" si="19"/>
        <v>0</v>
      </c>
      <c r="G66" s="22">
        <f t="shared" si="20"/>
        <v>0</v>
      </c>
      <c r="H66" s="22"/>
      <c r="I66" s="2">
        <v>0</v>
      </c>
      <c r="J66" s="2">
        <v>0</v>
      </c>
      <c r="K66" s="22">
        <v>0</v>
      </c>
      <c r="L66" s="22">
        <f t="shared" si="28"/>
        <v>0</v>
      </c>
      <c r="M66" s="22">
        <f t="shared" si="31"/>
        <v>0</v>
      </c>
      <c r="N66" s="22">
        <v>0</v>
      </c>
      <c r="O66" s="22">
        <f t="shared" si="22"/>
        <v>0</v>
      </c>
      <c r="P66" s="24">
        <f t="shared" si="23"/>
        <v>0</v>
      </c>
      <c r="Q66" s="24">
        <f t="shared" si="24"/>
        <v>0</v>
      </c>
      <c r="R66" s="24">
        <f t="shared" si="25"/>
        <v>0</v>
      </c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>
        <f t="shared" si="29"/>
        <v>0</v>
      </c>
      <c r="AU66" s="22"/>
      <c r="AV66" s="22"/>
      <c r="AW66" s="22"/>
      <c r="AX66" s="22"/>
      <c r="AY66" s="22"/>
      <c r="AZ66" s="22"/>
      <c r="BA66" s="22"/>
      <c r="BC66" s="22"/>
      <c r="BD66" s="22"/>
      <c r="BE66" s="22"/>
      <c r="BF66" s="22"/>
      <c r="BG66" s="22"/>
      <c r="BH66" s="22">
        <f t="shared" si="30"/>
        <v>0</v>
      </c>
    </row>
    <row r="67" spans="1:60" ht="13.5" customHeight="1" x14ac:dyDescent="0.25">
      <c r="A67" s="25" t="s">
        <v>175</v>
      </c>
      <c r="B67" s="39" t="s">
        <v>176</v>
      </c>
      <c r="C67" s="22"/>
      <c r="D67" s="22">
        <f t="shared" si="18"/>
        <v>0</v>
      </c>
      <c r="E67" s="22"/>
      <c r="F67" s="22">
        <f t="shared" si="19"/>
        <v>0</v>
      </c>
      <c r="G67" s="22">
        <f t="shared" si="20"/>
        <v>0</v>
      </c>
      <c r="H67" s="22"/>
      <c r="I67" s="2"/>
      <c r="K67" s="22"/>
      <c r="L67" s="22"/>
      <c r="M67" s="22"/>
      <c r="N67" s="22"/>
      <c r="O67" s="22"/>
      <c r="P67" s="24"/>
      <c r="Q67" s="24"/>
      <c r="R67" s="24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2"/>
      <c r="AS67" s="22"/>
      <c r="AT67" s="22"/>
      <c r="AU67" s="22"/>
      <c r="AV67" s="22"/>
      <c r="AW67" s="22"/>
      <c r="AX67" s="22"/>
      <c r="AY67" s="22"/>
      <c r="AZ67" s="22"/>
      <c r="BA67" s="22"/>
      <c r="BC67" s="22"/>
      <c r="BD67" s="22"/>
      <c r="BE67" s="22"/>
      <c r="BF67" s="22"/>
      <c r="BG67" s="22"/>
      <c r="BH67" s="22"/>
    </row>
    <row r="68" spans="1:60" ht="13.5" customHeight="1" x14ac:dyDescent="0.25">
      <c r="A68" s="25" t="s">
        <v>177</v>
      </c>
      <c r="B68" s="39" t="s">
        <v>178</v>
      </c>
      <c r="C68" s="22"/>
      <c r="D68" s="22">
        <f t="shared" si="18"/>
        <v>0</v>
      </c>
      <c r="E68" s="22"/>
      <c r="F68" s="22">
        <f t="shared" si="19"/>
        <v>0</v>
      </c>
      <c r="G68" s="22">
        <f t="shared" si="20"/>
        <v>0</v>
      </c>
      <c r="H68" s="22"/>
      <c r="I68" s="2">
        <v>0</v>
      </c>
      <c r="J68" s="2">
        <v>0</v>
      </c>
      <c r="K68" s="22">
        <v>0</v>
      </c>
      <c r="L68" s="22">
        <f t="shared" si="28"/>
        <v>0</v>
      </c>
      <c r="M68" s="22">
        <f>+L68+H68</f>
        <v>0</v>
      </c>
      <c r="N68" s="22">
        <v>0</v>
      </c>
      <c r="O68" s="22">
        <f>IF(N68&gt;0,(M68-N68),0)</f>
        <v>0</v>
      </c>
      <c r="P68" s="24">
        <f>G68-M68</f>
        <v>0</v>
      </c>
      <c r="Q68" s="24">
        <f t="shared" si="24"/>
        <v>0</v>
      </c>
      <c r="R68" s="24">
        <f>IF(O68&gt;0,(G68-M68-O68),(G68-M68+O68))</f>
        <v>0</v>
      </c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>
        <f t="shared" si="29"/>
        <v>0</v>
      </c>
      <c r="AU68" s="22">
        <v>0</v>
      </c>
      <c r="AV68" s="22">
        <v>0</v>
      </c>
      <c r="AW68" s="22">
        <v>0</v>
      </c>
      <c r="AX68" s="22">
        <v>0</v>
      </c>
      <c r="AY68" s="22">
        <v>0</v>
      </c>
      <c r="AZ68" s="22">
        <f t="shared" si="26"/>
        <v>0</v>
      </c>
      <c r="BA68" s="22">
        <v>0</v>
      </c>
      <c r="BC68" s="22">
        <v>0</v>
      </c>
      <c r="BD68" s="22"/>
      <c r="BE68" s="22"/>
      <c r="BF68" s="22"/>
      <c r="BG68" s="22"/>
      <c r="BH68" s="22">
        <f t="shared" si="30"/>
        <v>0</v>
      </c>
    </row>
    <row r="69" spans="1:60" ht="12.6" customHeight="1" x14ac:dyDescent="0.25">
      <c r="A69" s="25" t="s">
        <v>179</v>
      </c>
      <c r="B69" t="s">
        <v>180</v>
      </c>
      <c r="C69" s="22"/>
      <c r="D69" s="22">
        <f t="shared" si="18"/>
        <v>0</v>
      </c>
      <c r="E69" s="22"/>
      <c r="F69" s="22">
        <f t="shared" si="19"/>
        <v>0</v>
      </c>
      <c r="G69" s="22">
        <f t="shared" si="20"/>
        <v>0</v>
      </c>
      <c r="H69" s="22"/>
      <c r="I69">
        <v>0</v>
      </c>
      <c r="J69" s="2">
        <v>0</v>
      </c>
      <c r="K69" s="22">
        <v>0</v>
      </c>
      <c r="L69" s="22">
        <f t="shared" si="28"/>
        <v>0</v>
      </c>
      <c r="M69" s="22">
        <f>+L69+H69</f>
        <v>0</v>
      </c>
      <c r="N69" s="22">
        <v>0</v>
      </c>
      <c r="O69" s="22">
        <f>IF(N69&gt;0,(M69-N69),0)</f>
        <v>0</v>
      </c>
      <c r="P69" s="24">
        <f>G69-M69</f>
        <v>0</v>
      </c>
      <c r="Q69" s="24">
        <f t="shared" si="24"/>
        <v>0</v>
      </c>
      <c r="R69" s="24">
        <f>IF(O69&gt;0,(G69-M69-O69),(G69-M69+O69))</f>
        <v>0</v>
      </c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>
        <f t="shared" si="29"/>
        <v>0</v>
      </c>
      <c r="AU69" s="22">
        <v>0</v>
      </c>
      <c r="AV69" s="22">
        <v>0</v>
      </c>
      <c r="AW69" s="22">
        <v>0</v>
      </c>
      <c r="AX69" s="22">
        <v>0</v>
      </c>
      <c r="AY69" s="22">
        <v>0</v>
      </c>
      <c r="AZ69" s="22">
        <f t="shared" si="26"/>
        <v>0</v>
      </c>
      <c r="BA69" s="22">
        <v>0</v>
      </c>
      <c r="BC69" s="22">
        <v>0</v>
      </c>
      <c r="BD69" s="22"/>
      <c r="BE69" s="22"/>
      <c r="BF69" s="22"/>
      <c r="BG69" s="22"/>
      <c r="BH69" s="22">
        <f t="shared" si="30"/>
        <v>0</v>
      </c>
    </row>
    <row r="70" spans="1:60" ht="12.9" customHeight="1" x14ac:dyDescent="0.25">
      <c r="A70" s="25"/>
      <c r="C70" s="22"/>
      <c r="D70" s="22"/>
      <c r="E70" s="22"/>
      <c r="F70" s="22"/>
      <c r="G70" s="22"/>
      <c r="H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  <c r="AZ70" s="22"/>
      <c r="BA70" s="22"/>
      <c r="BC70" s="22"/>
      <c r="BD70" s="22"/>
      <c r="BE70" s="22"/>
      <c r="BF70" s="22"/>
      <c r="BG70" s="22"/>
      <c r="BH70" s="3"/>
    </row>
    <row r="71" spans="1:60" x14ac:dyDescent="0.25">
      <c r="A71" s="35" t="s">
        <v>181</v>
      </c>
      <c r="B71" s="38" t="s">
        <v>182</v>
      </c>
      <c r="C71" s="18">
        <f>SUM(C73:C92)</f>
        <v>3000000</v>
      </c>
      <c r="D71" s="18">
        <f t="shared" ref="D71:BH71" si="32">SUM(D73:D92)</f>
        <v>0</v>
      </c>
      <c r="E71" s="18">
        <f t="shared" si="32"/>
        <v>0</v>
      </c>
      <c r="F71" s="18">
        <f t="shared" si="32"/>
        <v>0</v>
      </c>
      <c r="G71" s="18">
        <f>SUM(G73:G92)</f>
        <v>3000000</v>
      </c>
      <c r="H71" s="18">
        <f t="shared" si="32"/>
        <v>0</v>
      </c>
      <c r="I71" s="18">
        <f>SUM(I73:I92)</f>
        <v>0</v>
      </c>
      <c r="J71" s="68">
        <f>SUM(J73:J92)</f>
        <v>23380</v>
      </c>
      <c r="K71" s="18">
        <f>SUM(K73:K92)</f>
        <v>706107.94</v>
      </c>
      <c r="L71" s="18">
        <f>SUM(L73:L92)</f>
        <v>729487.94</v>
      </c>
      <c r="M71" s="18">
        <f>SUM(M73:M92)</f>
        <v>729487.94</v>
      </c>
      <c r="N71" s="18">
        <f t="shared" si="32"/>
        <v>1948380</v>
      </c>
      <c r="O71" s="18">
        <f t="shared" si="32"/>
        <v>-1218892.06</v>
      </c>
      <c r="P71" s="19">
        <f t="shared" si="32"/>
        <v>2270512.06</v>
      </c>
      <c r="Q71" s="19">
        <f t="shared" si="32"/>
        <v>1051620</v>
      </c>
      <c r="R71" s="19">
        <f t="shared" si="32"/>
        <v>1051620</v>
      </c>
      <c r="S71" s="18">
        <f t="shared" si="32"/>
        <v>0</v>
      </c>
      <c r="T71" s="18">
        <f>SUM(T73:T92)</f>
        <v>0</v>
      </c>
      <c r="U71" s="18">
        <f t="shared" si="32"/>
        <v>0</v>
      </c>
      <c r="V71" s="18">
        <f t="shared" si="32"/>
        <v>0</v>
      </c>
      <c r="W71" s="18">
        <f t="shared" si="32"/>
        <v>0</v>
      </c>
      <c r="X71" s="18">
        <f t="shared" si="32"/>
        <v>0</v>
      </c>
      <c r="Y71" s="18">
        <f t="shared" si="32"/>
        <v>0</v>
      </c>
      <c r="Z71" s="18">
        <f t="shared" si="32"/>
        <v>0</v>
      </c>
      <c r="AA71" s="18">
        <f t="shared" si="32"/>
        <v>0</v>
      </c>
      <c r="AB71" s="18">
        <f t="shared" si="32"/>
        <v>0</v>
      </c>
      <c r="AC71" s="18">
        <f t="shared" si="32"/>
        <v>0</v>
      </c>
      <c r="AD71" s="18">
        <f t="shared" si="32"/>
        <v>0</v>
      </c>
      <c r="AE71" s="18">
        <f>SUM(AE73:AE92)</f>
        <v>0</v>
      </c>
      <c r="AF71" s="18">
        <f>SUM(AF73:AF92)</f>
        <v>0</v>
      </c>
      <c r="AG71" s="18">
        <f>SUM(AG73:AG92)</f>
        <v>0</v>
      </c>
      <c r="AH71" s="18"/>
      <c r="AI71" s="18">
        <f t="shared" ref="AI71:AQ71" si="33">SUM(AI73:AI92)</f>
        <v>0</v>
      </c>
      <c r="AJ71" s="18">
        <f t="shared" si="33"/>
        <v>0</v>
      </c>
      <c r="AK71" s="18">
        <f t="shared" si="33"/>
        <v>0</v>
      </c>
      <c r="AL71" s="18">
        <f t="shared" si="33"/>
        <v>0</v>
      </c>
      <c r="AM71" s="18">
        <f t="shared" si="33"/>
        <v>0</v>
      </c>
      <c r="AN71" s="18">
        <f t="shared" si="33"/>
        <v>0</v>
      </c>
      <c r="AO71" s="18">
        <f t="shared" si="33"/>
        <v>0</v>
      </c>
      <c r="AP71" s="18">
        <f t="shared" si="33"/>
        <v>0</v>
      </c>
      <c r="AQ71" s="18">
        <f t="shared" si="33"/>
        <v>0</v>
      </c>
      <c r="AR71" s="18"/>
      <c r="AS71" s="18"/>
      <c r="AT71" s="18">
        <f t="shared" si="32"/>
        <v>0</v>
      </c>
      <c r="AU71" s="18">
        <f t="shared" si="32"/>
        <v>0</v>
      </c>
      <c r="AV71" s="18">
        <f t="shared" si="32"/>
        <v>0</v>
      </c>
      <c r="AW71" s="18">
        <f t="shared" si="32"/>
        <v>0</v>
      </c>
      <c r="AX71" s="18">
        <f t="shared" si="32"/>
        <v>0</v>
      </c>
      <c r="AY71" s="18">
        <f t="shared" si="32"/>
        <v>0</v>
      </c>
      <c r="AZ71" s="18">
        <f t="shared" si="32"/>
        <v>0</v>
      </c>
      <c r="BA71" s="18">
        <f t="shared" si="32"/>
        <v>0</v>
      </c>
      <c r="BB71" s="18">
        <f t="shared" si="32"/>
        <v>0</v>
      </c>
      <c r="BC71" s="18">
        <f t="shared" si="32"/>
        <v>0</v>
      </c>
      <c r="BD71" s="18">
        <f t="shared" si="32"/>
        <v>0</v>
      </c>
      <c r="BE71" s="18">
        <f t="shared" si="32"/>
        <v>0</v>
      </c>
      <c r="BF71" s="18">
        <f t="shared" si="32"/>
        <v>0</v>
      </c>
      <c r="BG71" s="18">
        <f t="shared" si="32"/>
        <v>0</v>
      </c>
      <c r="BH71" s="18">
        <f t="shared" si="32"/>
        <v>0</v>
      </c>
    </row>
    <row r="72" spans="1:60" ht="12.9" customHeight="1" x14ac:dyDescent="0.25">
      <c r="A72" s="25"/>
      <c r="C72" s="22"/>
      <c r="D72" s="22"/>
      <c r="E72" s="22"/>
      <c r="F72" s="22"/>
      <c r="G72" s="22"/>
      <c r="H72" s="22"/>
      <c r="I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  <c r="AZ72" s="22"/>
      <c r="BA72" s="22"/>
      <c r="BC72" s="22"/>
      <c r="BD72" s="22"/>
      <c r="BE72" s="22"/>
      <c r="BF72" s="22"/>
      <c r="BG72" s="22"/>
      <c r="BH72" s="3"/>
    </row>
    <row r="73" spans="1:60" ht="12.6" customHeight="1" x14ac:dyDescent="0.25">
      <c r="A73" s="25" t="s">
        <v>183</v>
      </c>
      <c r="B73" t="s">
        <v>184</v>
      </c>
      <c r="C73" s="22"/>
      <c r="D73" s="22">
        <f t="shared" ref="D73:D92" si="34">+BH73</f>
        <v>0</v>
      </c>
      <c r="E73" s="22"/>
      <c r="F73" s="22">
        <f t="shared" ref="F73:F92" si="35">+AT73</f>
        <v>0</v>
      </c>
      <c r="G73" s="22">
        <f t="shared" ref="G73:G92" si="36">+C73+D73+F73+E73</f>
        <v>0</v>
      </c>
      <c r="H73" s="22"/>
      <c r="I73" s="22">
        <v>0</v>
      </c>
      <c r="J73" s="2">
        <v>0</v>
      </c>
      <c r="K73" s="22">
        <v>0</v>
      </c>
      <c r="L73" s="22">
        <f t="shared" ref="L73:L92" si="37">SUM(I73:K73)</f>
        <v>0</v>
      </c>
      <c r="M73" s="22">
        <f t="shared" ref="M73:M92" si="38">+L73+H73</f>
        <v>0</v>
      </c>
      <c r="N73" s="22">
        <v>0</v>
      </c>
      <c r="O73" s="22">
        <f t="shared" ref="O73:O92" si="39">IF(N73&gt;0,(M73-N73),0)</f>
        <v>0</v>
      </c>
      <c r="P73" s="24">
        <f t="shared" ref="P73:P92" si="40">G73-M73</f>
        <v>0</v>
      </c>
      <c r="Q73" s="24">
        <f t="shared" ref="Q73:Q92" si="41">G73-N73</f>
        <v>0</v>
      </c>
      <c r="R73" s="24">
        <f t="shared" ref="R73:R92" si="42">IF(O73&gt;0,(G73-M73-O73),(G73-M73+O73))</f>
        <v>0</v>
      </c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/>
      <c r="AT73" s="22">
        <f t="shared" ref="AT73:AT92" si="43">SUM(S73:AS73)</f>
        <v>0</v>
      </c>
      <c r="AU73" s="22">
        <v>0</v>
      </c>
      <c r="AV73" s="22">
        <v>0</v>
      </c>
      <c r="AW73" s="22">
        <v>0</v>
      </c>
      <c r="AX73" s="22">
        <v>0</v>
      </c>
      <c r="AY73" s="22">
        <v>0</v>
      </c>
      <c r="AZ73" s="22">
        <f t="shared" ref="AZ73:AZ92" si="44">+AU73+AV73+AW73+AX73+AY73</f>
        <v>0</v>
      </c>
      <c r="BA73" s="22">
        <v>0</v>
      </c>
      <c r="BC73" s="22">
        <v>0</v>
      </c>
      <c r="BD73" s="22"/>
      <c r="BE73" s="22"/>
      <c r="BF73" s="22"/>
      <c r="BG73" s="22"/>
      <c r="BH73" s="22">
        <f t="shared" ref="BH73:BH92" si="45">SUM(BA73:BF73)</f>
        <v>0</v>
      </c>
    </row>
    <row r="74" spans="1:60" ht="12.6" customHeight="1" x14ac:dyDescent="0.25">
      <c r="A74" s="25" t="s">
        <v>185</v>
      </c>
      <c r="B74" t="s">
        <v>186</v>
      </c>
      <c r="C74" s="22"/>
      <c r="D74" s="22">
        <f t="shared" si="34"/>
        <v>0</v>
      </c>
      <c r="E74" s="22"/>
      <c r="F74" s="22">
        <f t="shared" si="35"/>
        <v>0</v>
      </c>
      <c r="G74" s="22">
        <f t="shared" si="36"/>
        <v>0</v>
      </c>
      <c r="H74" s="22"/>
      <c r="I74" s="22">
        <v>0</v>
      </c>
      <c r="J74" s="2">
        <v>0</v>
      </c>
      <c r="K74" s="22">
        <v>0</v>
      </c>
      <c r="L74" s="22">
        <f t="shared" si="37"/>
        <v>0</v>
      </c>
      <c r="M74" s="22">
        <f t="shared" si="38"/>
        <v>0</v>
      </c>
      <c r="N74" s="22">
        <v>0</v>
      </c>
      <c r="O74" s="22">
        <f t="shared" si="39"/>
        <v>0</v>
      </c>
      <c r="P74" s="24">
        <f t="shared" si="40"/>
        <v>0</v>
      </c>
      <c r="Q74" s="24">
        <f t="shared" si="41"/>
        <v>0</v>
      </c>
      <c r="R74" s="24">
        <f t="shared" si="42"/>
        <v>0</v>
      </c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/>
      <c r="AT74" s="22">
        <f t="shared" si="43"/>
        <v>0</v>
      </c>
      <c r="AU74" s="22">
        <v>0</v>
      </c>
      <c r="AV74" s="22">
        <v>0</v>
      </c>
      <c r="AW74" s="22">
        <v>0</v>
      </c>
      <c r="AX74" s="22">
        <v>0</v>
      </c>
      <c r="AY74" s="22">
        <v>0</v>
      </c>
      <c r="AZ74" s="22">
        <f t="shared" si="44"/>
        <v>0</v>
      </c>
      <c r="BA74" s="22">
        <v>0</v>
      </c>
      <c r="BC74" s="22">
        <v>0</v>
      </c>
      <c r="BD74" s="22"/>
      <c r="BE74" s="22"/>
      <c r="BF74" s="22"/>
      <c r="BG74" s="22"/>
      <c r="BH74" s="22">
        <f t="shared" si="45"/>
        <v>0</v>
      </c>
    </row>
    <row r="75" spans="1:60" ht="12.6" customHeight="1" x14ac:dyDescent="0.25">
      <c r="A75" s="25" t="s">
        <v>187</v>
      </c>
      <c r="B75" t="s">
        <v>188</v>
      </c>
      <c r="C75" s="22">
        <v>200000</v>
      </c>
      <c r="D75" s="22">
        <f t="shared" si="34"/>
        <v>0</v>
      </c>
      <c r="E75" s="22"/>
      <c r="F75" s="22">
        <f t="shared" si="35"/>
        <v>0</v>
      </c>
      <c r="G75" s="22">
        <f t="shared" si="36"/>
        <v>200000</v>
      </c>
      <c r="H75" s="22"/>
      <c r="I75" s="22">
        <v>0</v>
      </c>
      <c r="J75" s="2">
        <v>0</v>
      </c>
      <c r="K75" s="22">
        <v>0</v>
      </c>
      <c r="L75" s="22">
        <f t="shared" si="37"/>
        <v>0</v>
      </c>
      <c r="M75" s="22">
        <f t="shared" si="38"/>
        <v>0</v>
      </c>
      <c r="N75" s="22">
        <v>200000</v>
      </c>
      <c r="O75" s="22">
        <f t="shared" si="39"/>
        <v>-200000</v>
      </c>
      <c r="P75" s="24">
        <f t="shared" si="40"/>
        <v>200000</v>
      </c>
      <c r="Q75" s="24">
        <f t="shared" si="41"/>
        <v>0</v>
      </c>
      <c r="R75" s="24">
        <f t="shared" si="42"/>
        <v>0</v>
      </c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2">
        <f t="shared" si="43"/>
        <v>0</v>
      </c>
      <c r="AU75" s="22">
        <v>0</v>
      </c>
      <c r="AV75" s="22">
        <v>0</v>
      </c>
      <c r="AW75" s="22">
        <v>0</v>
      </c>
      <c r="AX75" s="22">
        <v>0</v>
      </c>
      <c r="AY75" s="22">
        <v>0</v>
      </c>
      <c r="AZ75" s="22">
        <f t="shared" si="44"/>
        <v>0</v>
      </c>
      <c r="BA75" s="22">
        <v>0</v>
      </c>
      <c r="BC75" s="22">
        <v>0</v>
      </c>
      <c r="BD75" s="22"/>
      <c r="BE75" s="22"/>
      <c r="BF75" s="22"/>
      <c r="BG75" s="22"/>
      <c r="BH75" s="22">
        <f t="shared" si="45"/>
        <v>0</v>
      </c>
    </row>
    <row r="76" spans="1:60" ht="12.6" customHeight="1" x14ac:dyDescent="0.25">
      <c r="A76" s="25" t="s">
        <v>189</v>
      </c>
      <c r="B76" t="s">
        <v>190</v>
      </c>
      <c r="C76" s="22"/>
      <c r="D76" s="22">
        <f t="shared" si="34"/>
        <v>0</v>
      </c>
      <c r="E76" s="22"/>
      <c r="F76" s="22">
        <f t="shared" si="35"/>
        <v>0</v>
      </c>
      <c r="G76" s="22">
        <f t="shared" si="36"/>
        <v>0</v>
      </c>
      <c r="H76" s="22"/>
      <c r="I76" s="22">
        <v>0</v>
      </c>
      <c r="J76" s="2">
        <v>0</v>
      </c>
      <c r="K76" s="22">
        <v>0</v>
      </c>
      <c r="L76" s="22">
        <f t="shared" si="37"/>
        <v>0</v>
      </c>
      <c r="M76" s="22">
        <f t="shared" si="38"/>
        <v>0</v>
      </c>
      <c r="N76" s="22">
        <v>0</v>
      </c>
      <c r="O76" s="22">
        <f t="shared" si="39"/>
        <v>0</v>
      </c>
      <c r="P76" s="24">
        <f t="shared" si="40"/>
        <v>0</v>
      </c>
      <c r="Q76" s="24">
        <f t="shared" si="41"/>
        <v>0</v>
      </c>
      <c r="R76" s="24">
        <f t="shared" si="42"/>
        <v>0</v>
      </c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>
        <f t="shared" si="43"/>
        <v>0</v>
      </c>
      <c r="AU76" s="22">
        <v>0</v>
      </c>
      <c r="AV76" s="22">
        <v>0</v>
      </c>
      <c r="AW76" s="22">
        <v>0</v>
      </c>
      <c r="AX76" s="22">
        <v>0</v>
      </c>
      <c r="AY76" s="22">
        <v>0</v>
      </c>
      <c r="AZ76" s="22">
        <f t="shared" si="44"/>
        <v>0</v>
      </c>
      <c r="BA76" s="22"/>
      <c r="BC76" s="22"/>
      <c r="BD76" s="22"/>
      <c r="BE76" s="22"/>
      <c r="BF76" s="22"/>
      <c r="BG76" s="22"/>
      <c r="BH76" s="22">
        <f t="shared" si="45"/>
        <v>0</v>
      </c>
    </row>
    <row r="77" spans="1:60" ht="12.6" customHeight="1" x14ac:dyDescent="0.25">
      <c r="A77" s="25" t="s">
        <v>191</v>
      </c>
      <c r="B77" t="s">
        <v>192</v>
      </c>
      <c r="C77" s="22"/>
      <c r="D77" s="22">
        <f t="shared" si="34"/>
        <v>0</v>
      </c>
      <c r="E77" s="22"/>
      <c r="F77" s="22">
        <f t="shared" si="35"/>
        <v>0</v>
      </c>
      <c r="G77" s="22">
        <f t="shared" si="36"/>
        <v>0</v>
      </c>
      <c r="H77" s="22"/>
      <c r="I77" s="22">
        <v>0</v>
      </c>
      <c r="J77" s="2">
        <v>0</v>
      </c>
      <c r="K77" s="22">
        <v>0</v>
      </c>
      <c r="L77" s="22">
        <f t="shared" si="37"/>
        <v>0</v>
      </c>
      <c r="M77" s="22">
        <f t="shared" si="38"/>
        <v>0</v>
      </c>
      <c r="N77" s="22">
        <v>0</v>
      </c>
      <c r="O77" s="22">
        <f t="shared" si="39"/>
        <v>0</v>
      </c>
      <c r="P77" s="24">
        <f t="shared" si="40"/>
        <v>0</v>
      </c>
      <c r="Q77" s="24">
        <f t="shared" si="41"/>
        <v>0</v>
      </c>
      <c r="R77" s="24">
        <f t="shared" si="42"/>
        <v>0</v>
      </c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/>
      <c r="AT77" s="22">
        <f t="shared" si="43"/>
        <v>0</v>
      </c>
      <c r="AU77" s="22">
        <v>0</v>
      </c>
      <c r="AV77" s="22">
        <v>0</v>
      </c>
      <c r="AW77" s="22">
        <v>0</v>
      </c>
      <c r="AX77" s="22">
        <v>0</v>
      </c>
      <c r="AY77" s="22">
        <v>0</v>
      </c>
      <c r="AZ77" s="22">
        <f t="shared" si="44"/>
        <v>0</v>
      </c>
      <c r="BA77" s="22"/>
      <c r="BC77" s="22"/>
      <c r="BD77" s="22"/>
      <c r="BE77" s="22"/>
      <c r="BF77" s="22"/>
      <c r="BG77" s="22"/>
      <c r="BH77" s="22">
        <f t="shared" si="45"/>
        <v>0</v>
      </c>
    </row>
    <row r="78" spans="1:60" ht="12.6" customHeight="1" x14ac:dyDescent="0.25">
      <c r="A78" s="25" t="s">
        <v>193</v>
      </c>
      <c r="B78" t="s">
        <v>194</v>
      </c>
      <c r="C78" s="22"/>
      <c r="D78" s="22">
        <f t="shared" si="34"/>
        <v>0</v>
      </c>
      <c r="E78" s="22"/>
      <c r="F78" s="22">
        <f t="shared" si="35"/>
        <v>0</v>
      </c>
      <c r="G78" s="22">
        <f t="shared" si="36"/>
        <v>0</v>
      </c>
      <c r="H78" s="22"/>
      <c r="I78" s="22">
        <v>0</v>
      </c>
      <c r="J78" s="2">
        <v>0</v>
      </c>
      <c r="K78" s="22">
        <v>0</v>
      </c>
      <c r="L78" s="22">
        <f t="shared" si="37"/>
        <v>0</v>
      </c>
      <c r="M78" s="22">
        <f t="shared" si="38"/>
        <v>0</v>
      </c>
      <c r="N78" s="22">
        <v>0</v>
      </c>
      <c r="O78" s="22">
        <f t="shared" si="39"/>
        <v>0</v>
      </c>
      <c r="P78" s="24">
        <f t="shared" si="40"/>
        <v>0</v>
      </c>
      <c r="Q78" s="24">
        <f t="shared" si="41"/>
        <v>0</v>
      </c>
      <c r="R78" s="24">
        <f t="shared" si="42"/>
        <v>0</v>
      </c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/>
      <c r="AT78" s="22">
        <f t="shared" si="43"/>
        <v>0</v>
      </c>
      <c r="AU78" s="22">
        <v>0</v>
      </c>
      <c r="AV78" s="22">
        <v>0</v>
      </c>
      <c r="AW78" s="22">
        <v>0</v>
      </c>
      <c r="AX78" s="22">
        <v>0</v>
      </c>
      <c r="AY78" s="22">
        <v>0</v>
      </c>
      <c r="AZ78" s="22">
        <f t="shared" si="44"/>
        <v>0</v>
      </c>
      <c r="BA78" s="22"/>
      <c r="BC78" s="22"/>
      <c r="BD78" s="22"/>
      <c r="BE78" s="22"/>
      <c r="BF78" s="22"/>
      <c r="BG78" s="22"/>
      <c r="BH78" s="22">
        <f t="shared" si="45"/>
        <v>0</v>
      </c>
    </row>
    <row r="79" spans="1:60" ht="12.6" customHeight="1" x14ac:dyDescent="0.25">
      <c r="A79" s="25" t="s">
        <v>195</v>
      </c>
      <c r="B79" t="s">
        <v>196</v>
      </c>
      <c r="C79" s="22"/>
      <c r="D79" s="22">
        <f t="shared" si="34"/>
        <v>0</v>
      </c>
      <c r="E79" s="22"/>
      <c r="F79" s="22">
        <f t="shared" si="35"/>
        <v>0</v>
      </c>
      <c r="G79" s="22">
        <f t="shared" si="36"/>
        <v>0</v>
      </c>
      <c r="H79" s="22"/>
      <c r="I79" s="22">
        <v>0</v>
      </c>
      <c r="J79" s="2">
        <v>0</v>
      </c>
      <c r="K79" s="22">
        <v>0</v>
      </c>
      <c r="L79" s="22">
        <f t="shared" si="37"/>
        <v>0</v>
      </c>
      <c r="M79" s="22">
        <f t="shared" si="38"/>
        <v>0</v>
      </c>
      <c r="N79" s="22">
        <v>0</v>
      </c>
      <c r="O79" s="22">
        <f t="shared" si="39"/>
        <v>0</v>
      </c>
      <c r="P79" s="24">
        <f t="shared" si="40"/>
        <v>0</v>
      </c>
      <c r="Q79" s="24">
        <f t="shared" si="41"/>
        <v>0</v>
      </c>
      <c r="R79" s="24">
        <f t="shared" si="42"/>
        <v>0</v>
      </c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  <c r="AT79" s="22">
        <f t="shared" si="43"/>
        <v>0</v>
      </c>
      <c r="AU79" s="22">
        <v>0</v>
      </c>
      <c r="AV79" s="22">
        <v>0</v>
      </c>
      <c r="AW79" s="22">
        <v>0</v>
      </c>
      <c r="AX79" s="22">
        <v>0</v>
      </c>
      <c r="AY79" s="22">
        <v>0</v>
      </c>
      <c r="AZ79" s="22">
        <f t="shared" si="44"/>
        <v>0</v>
      </c>
      <c r="BA79" s="22"/>
      <c r="BC79" s="22"/>
      <c r="BD79" s="22"/>
      <c r="BE79" s="22"/>
      <c r="BF79" s="22"/>
      <c r="BG79" s="22"/>
      <c r="BH79" s="22">
        <f t="shared" si="45"/>
        <v>0</v>
      </c>
    </row>
    <row r="80" spans="1:60" ht="12.6" customHeight="1" x14ac:dyDescent="0.25">
      <c r="A80" s="25" t="s">
        <v>197</v>
      </c>
      <c r="B80" t="s">
        <v>198</v>
      </c>
      <c r="C80" s="22"/>
      <c r="D80" s="22">
        <f t="shared" si="34"/>
        <v>0</v>
      </c>
      <c r="E80" s="22"/>
      <c r="F80" s="22">
        <f t="shared" si="35"/>
        <v>0</v>
      </c>
      <c r="G80" s="22">
        <f t="shared" si="36"/>
        <v>0</v>
      </c>
      <c r="H80" s="22"/>
      <c r="I80" s="22">
        <v>0</v>
      </c>
      <c r="J80" s="2">
        <v>0</v>
      </c>
      <c r="K80" s="22">
        <v>0</v>
      </c>
      <c r="L80" s="22">
        <f t="shared" si="37"/>
        <v>0</v>
      </c>
      <c r="M80" s="22">
        <f t="shared" si="38"/>
        <v>0</v>
      </c>
      <c r="N80" s="22">
        <v>0</v>
      </c>
      <c r="O80" s="22">
        <f t="shared" si="39"/>
        <v>0</v>
      </c>
      <c r="P80" s="24">
        <f t="shared" si="40"/>
        <v>0</v>
      </c>
      <c r="Q80" s="24">
        <f t="shared" si="41"/>
        <v>0</v>
      </c>
      <c r="R80" s="24">
        <f t="shared" si="42"/>
        <v>0</v>
      </c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  <c r="AT80" s="22">
        <f t="shared" si="43"/>
        <v>0</v>
      </c>
      <c r="AU80" s="22">
        <v>0</v>
      </c>
      <c r="AV80" s="22">
        <v>0</v>
      </c>
      <c r="AW80" s="22">
        <v>0</v>
      </c>
      <c r="AX80" s="22">
        <v>0</v>
      </c>
      <c r="AY80" s="22">
        <v>0</v>
      </c>
      <c r="AZ80" s="22">
        <f t="shared" si="44"/>
        <v>0</v>
      </c>
      <c r="BA80" s="22"/>
      <c r="BC80" s="22"/>
      <c r="BD80" s="22"/>
      <c r="BE80" s="22"/>
      <c r="BF80" s="22"/>
      <c r="BG80" s="22"/>
      <c r="BH80" s="22">
        <f t="shared" si="45"/>
        <v>0</v>
      </c>
    </row>
    <row r="81" spans="1:63" ht="12.6" customHeight="1" x14ac:dyDescent="0.25">
      <c r="A81" s="25" t="s">
        <v>199</v>
      </c>
      <c r="B81" t="s">
        <v>200</v>
      </c>
      <c r="C81" s="22"/>
      <c r="D81" s="22">
        <f t="shared" si="34"/>
        <v>0</v>
      </c>
      <c r="E81" s="22"/>
      <c r="F81" s="22">
        <f t="shared" si="35"/>
        <v>0</v>
      </c>
      <c r="G81" s="22">
        <f t="shared" si="36"/>
        <v>0</v>
      </c>
      <c r="H81" s="22"/>
      <c r="I81" s="22">
        <v>0</v>
      </c>
      <c r="J81" s="2">
        <v>0</v>
      </c>
      <c r="K81" s="22">
        <v>0</v>
      </c>
      <c r="L81" s="22">
        <f t="shared" si="37"/>
        <v>0</v>
      </c>
      <c r="M81" s="22">
        <f t="shared" si="38"/>
        <v>0</v>
      </c>
      <c r="N81" s="22">
        <v>0</v>
      </c>
      <c r="O81" s="22">
        <f t="shared" si="39"/>
        <v>0</v>
      </c>
      <c r="P81" s="24">
        <f t="shared" si="40"/>
        <v>0</v>
      </c>
      <c r="Q81" s="24">
        <f t="shared" si="41"/>
        <v>0</v>
      </c>
      <c r="R81" s="24">
        <f t="shared" si="42"/>
        <v>0</v>
      </c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22"/>
      <c r="AP81" s="22"/>
      <c r="AQ81" s="22"/>
      <c r="AR81" s="22"/>
      <c r="AS81" s="22"/>
      <c r="AT81" s="22">
        <f t="shared" si="43"/>
        <v>0</v>
      </c>
      <c r="AU81" s="22">
        <v>0</v>
      </c>
      <c r="AV81" s="22">
        <v>0</v>
      </c>
      <c r="AW81" s="22">
        <v>0</v>
      </c>
      <c r="AX81" s="22">
        <v>0</v>
      </c>
      <c r="AY81" s="22">
        <v>0</v>
      </c>
      <c r="AZ81" s="22">
        <f t="shared" si="44"/>
        <v>0</v>
      </c>
      <c r="BA81" s="22"/>
      <c r="BC81" s="22"/>
      <c r="BD81" s="22"/>
      <c r="BE81" s="22"/>
      <c r="BF81" s="22"/>
      <c r="BG81" s="22"/>
      <c r="BH81" s="22">
        <f t="shared" si="45"/>
        <v>0</v>
      </c>
    </row>
    <row r="82" spans="1:63" ht="12.6" customHeight="1" x14ac:dyDescent="0.25">
      <c r="A82" s="25" t="s">
        <v>201</v>
      </c>
      <c r="B82" t="s">
        <v>202</v>
      </c>
      <c r="C82" s="22"/>
      <c r="D82" s="22">
        <f t="shared" si="34"/>
        <v>0</v>
      </c>
      <c r="E82" s="22"/>
      <c r="F82" s="22">
        <f t="shared" si="35"/>
        <v>0</v>
      </c>
      <c r="G82" s="22">
        <f t="shared" si="36"/>
        <v>0</v>
      </c>
      <c r="H82" s="22"/>
      <c r="I82" s="22">
        <v>0</v>
      </c>
      <c r="J82" s="2">
        <v>0</v>
      </c>
      <c r="K82" s="22">
        <v>0</v>
      </c>
      <c r="L82" s="22">
        <f t="shared" si="37"/>
        <v>0</v>
      </c>
      <c r="M82" s="22">
        <f t="shared" si="38"/>
        <v>0</v>
      </c>
      <c r="N82" s="22">
        <v>0</v>
      </c>
      <c r="O82" s="22">
        <f t="shared" si="39"/>
        <v>0</v>
      </c>
      <c r="P82" s="24">
        <f t="shared" si="40"/>
        <v>0</v>
      </c>
      <c r="Q82" s="24">
        <f t="shared" si="41"/>
        <v>0</v>
      </c>
      <c r="R82" s="24">
        <f t="shared" si="42"/>
        <v>0</v>
      </c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22"/>
      <c r="AK82" s="22"/>
      <c r="AL82" s="22"/>
      <c r="AM82" s="22"/>
      <c r="AN82" s="22"/>
      <c r="AO82" s="22"/>
      <c r="AP82" s="22"/>
      <c r="AQ82" s="22"/>
      <c r="AR82" s="22"/>
      <c r="AS82" s="22"/>
      <c r="AT82" s="22">
        <f t="shared" si="43"/>
        <v>0</v>
      </c>
      <c r="AU82" s="22">
        <v>0</v>
      </c>
      <c r="AV82" s="22">
        <v>0</v>
      </c>
      <c r="AW82" s="22">
        <v>0</v>
      </c>
      <c r="AX82" s="22">
        <v>0</v>
      </c>
      <c r="AY82" s="22">
        <v>0</v>
      </c>
      <c r="AZ82" s="22">
        <f t="shared" si="44"/>
        <v>0</v>
      </c>
      <c r="BA82" s="22"/>
      <c r="BC82" s="22"/>
      <c r="BD82" s="22"/>
      <c r="BE82" s="22"/>
      <c r="BF82" s="22"/>
      <c r="BG82" s="22"/>
      <c r="BH82" s="22">
        <f t="shared" si="45"/>
        <v>0</v>
      </c>
    </row>
    <row r="83" spans="1:63" ht="12.6" customHeight="1" x14ac:dyDescent="0.25">
      <c r="A83" s="25" t="s">
        <v>203</v>
      </c>
      <c r="B83" t="s">
        <v>204</v>
      </c>
      <c r="C83" s="22"/>
      <c r="D83" s="22">
        <f t="shared" si="34"/>
        <v>0</v>
      </c>
      <c r="E83" s="22"/>
      <c r="F83" s="22">
        <f t="shared" si="35"/>
        <v>0</v>
      </c>
      <c r="G83" s="22">
        <f t="shared" si="36"/>
        <v>0</v>
      </c>
      <c r="H83" s="22"/>
      <c r="I83" s="22">
        <v>0</v>
      </c>
      <c r="J83" s="2">
        <v>0</v>
      </c>
      <c r="K83" s="22">
        <v>0</v>
      </c>
      <c r="L83" s="22">
        <f t="shared" si="37"/>
        <v>0</v>
      </c>
      <c r="M83" s="22">
        <f t="shared" si="38"/>
        <v>0</v>
      </c>
      <c r="N83" s="22">
        <v>0</v>
      </c>
      <c r="O83" s="22">
        <f t="shared" si="39"/>
        <v>0</v>
      </c>
      <c r="P83" s="24">
        <f t="shared" si="40"/>
        <v>0</v>
      </c>
      <c r="Q83" s="24">
        <f t="shared" si="41"/>
        <v>0</v>
      </c>
      <c r="R83" s="24">
        <f t="shared" si="42"/>
        <v>0</v>
      </c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>
        <f t="shared" si="43"/>
        <v>0</v>
      </c>
      <c r="AU83" s="22">
        <v>0</v>
      </c>
      <c r="AV83" s="22">
        <v>0</v>
      </c>
      <c r="AW83" s="22">
        <v>0</v>
      </c>
      <c r="AX83" s="22">
        <v>0</v>
      </c>
      <c r="AY83" s="22">
        <v>0</v>
      </c>
      <c r="AZ83" s="22">
        <f t="shared" si="44"/>
        <v>0</v>
      </c>
      <c r="BA83" s="22"/>
      <c r="BC83" s="22"/>
      <c r="BD83" s="22"/>
      <c r="BE83" s="22"/>
      <c r="BF83" s="22"/>
      <c r="BG83" s="22"/>
      <c r="BH83" s="22">
        <f t="shared" si="45"/>
        <v>0</v>
      </c>
    </row>
    <row r="84" spans="1:63" ht="12.6" customHeight="1" x14ac:dyDescent="0.25">
      <c r="A84" s="25" t="s">
        <v>205</v>
      </c>
      <c r="B84" t="s">
        <v>206</v>
      </c>
      <c r="C84" s="22"/>
      <c r="D84" s="22">
        <f t="shared" si="34"/>
        <v>0</v>
      </c>
      <c r="E84" s="22"/>
      <c r="F84" s="22">
        <f t="shared" si="35"/>
        <v>0</v>
      </c>
      <c r="G84" s="22">
        <f t="shared" si="36"/>
        <v>0</v>
      </c>
      <c r="H84" s="22"/>
      <c r="I84" s="22">
        <v>0</v>
      </c>
      <c r="J84" s="2">
        <v>0</v>
      </c>
      <c r="K84" s="22">
        <v>0</v>
      </c>
      <c r="L84" s="22">
        <f t="shared" si="37"/>
        <v>0</v>
      </c>
      <c r="M84" s="22">
        <f t="shared" si="38"/>
        <v>0</v>
      </c>
      <c r="N84" s="22">
        <v>0</v>
      </c>
      <c r="O84" s="22">
        <f t="shared" si="39"/>
        <v>0</v>
      </c>
      <c r="P84" s="24">
        <f t="shared" si="40"/>
        <v>0</v>
      </c>
      <c r="Q84" s="24">
        <f t="shared" si="41"/>
        <v>0</v>
      </c>
      <c r="R84" s="24">
        <f t="shared" si="42"/>
        <v>0</v>
      </c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>
        <f t="shared" si="43"/>
        <v>0</v>
      </c>
      <c r="AU84" s="22">
        <v>0</v>
      </c>
      <c r="AV84" s="22">
        <v>0</v>
      </c>
      <c r="AW84" s="22">
        <v>0</v>
      </c>
      <c r="AX84" s="22">
        <v>0</v>
      </c>
      <c r="AY84" s="22">
        <v>0</v>
      </c>
      <c r="AZ84" s="22">
        <f t="shared" si="44"/>
        <v>0</v>
      </c>
      <c r="BA84" s="22"/>
      <c r="BC84" s="22"/>
      <c r="BD84" s="22"/>
      <c r="BE84" s="22"/>
      <c r="BF84" s="22"/>
      <c r="BG84" s="22"/>
      <c r="BH84" s="22">
        <f t="shared" si="45"/>
        <v>0</v>
      </c>
    </row>
    <row r="85" spans="1:63" ht="12.6" customHeight="1" x14ac:dyDescent="0.25">
      <c r="A85" s="25" t="s">
        <v>207</v>
      </c>
      <c r="B85" t="s">
        <v>208</v>
      </c>
      <c r="C85" s="22">
        <v>500000</v>
      </c>
      <c r="D85" s="22">
        <f t="shared" si="34"/>
        <v>0</v>
      </c>
      <c r="E85" s="22"/>
      <c r="F85" s="22">
        <f t="shared" si="35"/>
        <v>0</v>
      </c>
      <c r="G85" s="22">
        <f t="shared" si="36"/>
        <v>500000</v>
      </c>
      <c r="H85" s="22"/>
      <c r="I85" s="22">
        <v>0</v>
      </c>
      <c r="J85" s="2">
        <v>0</v>
      </c>
      <c r="K85" s="22">
        <v>0</v>
      </c>
      <c r="L85" s="22">
        <f t="shared" si="37"/>
        <v>0</v>
      </c>
      <c r="M85" s="22">
        <f t="shared" si="38"/>
        <v>0</v>
      </c>
      <c r="N85" s="22">
        <v>300000</v>
      </c>
      <c r="O85" s="22">
        <f t="shared" si="39"/>
        <v>-300000</v>
      </c>
      <c r="P85" s="24">
        <f t="shared" si="40"/>
        <v>500000</v>
      </c>
      <c r="Q85" s="24">
        <f t="shared" si="41"/>
        <v>200000</v>
      </c>
      <c r="R85" s="24">
        <f t="shared" si="42"/>
        <v>200000</v>
      </c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>
        <f t="shared" si="43"/>
        <v>0</v>
      </c>
      <c r="AU85" s="22">
        <v>0</v>
      </c>
      <c r="AV85" s="22">
        <v>0</v>
      </c>
      <c r="AW85" s="22">
        <v>0</v>
      </c>
      <c r="AX85" s="22">
        <v>0</v>
      </c>
      <c r="AY85" s="22">
        <v>0</v>
      </c>
      <c r="AZ85" s="22">
        <f t="shared" si="44"/>
        <v>0</v>
      </c>
      <c r="BA85" s="22"/>
      <c r="BC85" s="22"/>
      <c r="BD85" s="22"/>
      <c r="BE85" s="22"/>
      <c r="BF85" s="22"/>
      <c r="BG85" s="22"/>
      <c r="BH85" s="22">
        <f t="shared" si="45"/>
        <v>0</v>
      </c>
    </row>
    <row r="86" spans="1:63" x14ac:dyDescent="0.25">
      <c r="A86" s="25" t="s">
        <v>209</v>
      </c>
      <c r="B86" t="s">
        <v>210</v>
      </c>
      <c r="C86" s="22"/>
      <c r="D86" s="22">
        <f t="shared" si="34"/>
        <v>0</v>
      </c>
      <c r="E86" s="22"/>
      <c r="F86" s="22">
        <f t="shared" si="35"/>
        <v>0</v>
      </c>
      <c r="G86" s="22">
        <f t="shared" si="36"/>
        <v>0</v>
      </c>
      <c r="H86" s="22"/>
      <c r="I86" s="22">
        <v>0</v>
      </c>
      <c r="J86" s="2">
        <v>0</v>
      </c>
      <c r="K86" s="22">
        <v>0</v>
      </c>
      <c r="L86" s="22">
        <f t="shared" si="37"/>
        <v>0</v>
      </c>
      <c r="M86" s="22">
        <f>+L86+H86</f>
        <v>0</v>
      </c>
      <c r="N86" s="22">
        <v>0</v>
      </c>
      <c r="O86" s="22">
        <f t="shared" si="39"/>
        <v>0</v>
      </c>
      <c r="P86" s="24">
        <f t="shared" si="40"/>
        <v>0</v>
      </c>
      <c r="Q86" s="24">
        <f t="shared" si="41"/>
        <v>0</v>
      </c>
      <c r="R86" s="24">
        <f t="shared" si="42"/>
        <v>0</v>
      </c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/>
      <c r="AT86" s="22">
        <f t="shared" si="43"/>
        <v>0</v>
      </c>
      <c r="AU86" s="22">
        <v>0</v>
      </c>
      <c r="AV86" s="22">
        <v>0</v>
      </c>
      <c r="AW86" s="22">
        <v>0</v>
      </c>
      <c r="AX86" s="22">
        <v>0</v>
      </c>
      <c r="AY86" s="22">
        <v>0</v>
      </c>
      <c r="AZ86" s="22">
        <f t="shared" si="44"/>
        <v>0</v>
      </c>
      <c r="BA86" s="22"/>
      <c r="BC86" s="22"/>
      <c r="BD86" s="22"/>
      <c r="BE86" s="22"/>
      <c r="BF86" s="22"/>
      <c r="BG86" s="22"/>
      <c r="BH86" s="22">
        <f t="shared" si="45"/>
        <v>0</v>
      </c>
    </row>
    <row r="87" spans="1:63" ht="12.6" customHeight="1" x14ac:dyDescent="0.25">
      <c r="A87" s="25" t="s">
        <v>211</v>
      </c>
      <c r="B87" t="s">
        <v>212</v>
      </c>
      <c r="C87" s="22">
        <v>300000</v>
      </c>
      <c r="D87" s="22">
        <f t="shared" si="34"/>
        <v>0</v>
      </c>
      <c r="E87" s="22"/>
      <c r="F87" s="22">
        <f t="shared" si="35"/>
        <v>0</v>
      </c>
      <c r="G87" s="22">
        <f t="shared" si="36"/>
        <v>300000</v>
      </c>
      <c r="H87" s="22"/>
      <c r="I87" s="22">
        <v>0</v>
      </c>
      <c r="J87" s="2">
        <v>0</v>
      </c>
      <c r="K87" s="22">
        <v>0</v>
      </c>
      <c r="L87" s="22">
        <f t="shared" si="37"/>
        <v>0</v>
      </c>
      <c r="M87" s="22">
        <f t="shared" si="38"/>
        <v>0</v>
      </c>
      <c r="N87" s="22">
        <v>150000</v>
      </c>
      <c r="O87" s="22">
        <f t="shared" si="39"/>
        <v>-150000</v>
      </c>
      <c r="P87" s="24">
        <f t="shared" si="40"/>
        <v>300000</v>
      </c>
      <c r="Q87" s="24">
        <f t="shared" si="41"/>
        <v>150000</v>
      </c>
      <c r="R87" s="24">
        <f t="shared" si="42"/>
        <v>150000</v>
      </c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>
        <f t="shared" si="43"/>
        <v>0</v>
      </c>
      <c r="AU87" s="22">
        <v>0</v>
      </c>
      <c r="AV87" s="22">
        <v>0</v>
      </c>
      <c r="AW87" s="22">
        <v>0</v>
      </c>
      <c r="AX87" s="22">
        <v>0</v>
      </c>
      <c r="AY87" s="22">
        <v>0</v>
      </c>
      <c r="AZ87" s="22">
        <f t="shared" si="44"/>
        <v>0</v>
      </c>
      <c r="BA87" s="22"/>
      <c r="BC87" s="22"/>
      <c r="BD87" s="22"/>
      <c r="BE87" s="22"/>
      <c r="BF87" s="22"/>
      <c r="BG87" s="22"/>
      <c r="BH87" s="22">
        <f t="shared" si="45"/>
        <v>0</v>
      </c>
    </row>
    <row r="88" spans="1:63" ht="12.6" customHeight="1" x14ac:dyDescent="0.25">
      <c r="A88" s="25" t="s">
        <v>213</v>
      </c>
      <c r="B88" t="s">
        <v>214</v>
      </c>
      <c r="C88" s="22"/>
      <c r="D88" s="22">
        <f t="shared" si="34"/>
        <v>0</v>
      </c>
      <c r="E88" s="22"/>
      <c r="F88" s="22">
        <f t="shared" si="35"/>
        <v>0</v>
      </c>
      <c r="G88" s="22">
        <f t="shared" si="36"/>
        <v>0</v>
      </c>
      <c r="H88" s="22"/>
      <c r="I88" s="22">
        <v>0</v>
      </c>
      <c r="J88" s="2">
        <v>0</v>
      </c>
      <c r="K88" s="22">
        <v>0</v>
      </c>
      <c r="L88" s="22">
        <f t="shared" si="37"/>
        <v>0</v>
      </c>
      <c r="M88" s="22">
        <f t="shared" si="38"/>
        <v>0</v>
      </c>
      <c r="N88" s="22">
        <v>0</v>
      </c>
      <c r="O88" s="22">
        <f t="shared" si="39"/>
        <v>0</v>
      </c>
      <c r="P88" s="24">
        <f t="shared" si="40"/>
        <v>0</v>
      </c>
      <c r="Q88" s="24">
        <f t="shared" si="41"/>
        <v>0</v>
      </c>
      <c r="R88" s="24">
        <f t="shared" si="42"/>
        <v>0</v>
      </c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/>
      <c r="AT88" s="22">
        <f t="shared" si="43"/>
        <v>0</v>
      </c>
      <c r="AU88" s="22">
        <v>0</v>
      </c>
      <c r="AV88" s="22">
        <v>0</v>
      </c>
      <c r="AW88" s="22">
        <v>0</v>
      </c>
      <c r="AX88" s="22">
        <v>0</v>
      </c>
      <c r="AY88" s="22">
        <v>0</v>
      </c>
      <c r="AZ88" s="22">
        <f t="shared" si="44"/>
        <v>0</v>
      </c>
      <c r="BA88" s="22"/>
      <c r="BC88" s="22"/>
      <c r="BD88" s="22"/>
      <c r="BE88" s="22"/>
      <c r="BF88" s="22"/>
      <c r="BG88" s="22"/>
      <c r="BH88" s="22">
        <f t="shared" si="45"/>
        <v>0</v>
      </c>
    </row>
    <row r="89" spans="1:63" ht="12.6" customHeight="1" x14ac:dyDescent="0.25">
      <c r="A89" s="25" t="s">
        <v>215</v>
      </c>
      <c r="B89" t="s">
        <v>216</v>
      </c>
      <c r="C89" s="22">
        <v>2000000</v>
      </c>
      <c r="D89" s="22">
        <f t="shared" si="34"/>
        <v>0</v>
      </c>
      <c r="E89" s="22"/>
      <c r="F89" s="22">
        <f t="shared" si="35"/>
        <v>0</v>
      </c>
      <c r="G89" s="22">
        <f t="shared" si="36"/>
        <v>2000000</v>
      </c>
      <c r="H89" s="22"/>
      <c r="I89" s="22">
        <v>0</v>
      </c>
      <c r="J89" s="2">
        <v>23380</v>
      </c>
      <c r="K89" s="22">
        <v>706107.94</v>
      </c>
      <c r="L89" s="22">
        <f t="shared" si="37"/>
        <v>729487.94</v>
      </c>
      <c r="M89" s="22">
        <f t="shared" si="38"/>
        <v>729487.94</v>
      </c>
      <c r="N89" s="22">
        <v>1298380</v>
      </c>
      <c r="O89" s="22">
        <f t="shared" si="39"/>
        <v>-568892.06000000006</v>
      </c>
      <c r="P89" s="24">
        <f t="shared" si="40"/>
        <v>1270512.06</v>
      </c>
      <c r="Q89" s="24">
        <f t="shared" si="41"/>
        <v>701620</v>
      </c>
      <c r="R89" s="24">
        <f t="shared" si="42"/>
        <v>701620</v>
      </c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22"/>
      <c r="AK89" s="22"/>
      <c r="AL89" s="22"/>
      <c r="AM89" s="22"/>
      <c r="AN89" s="22"/>
      <c r="AO89" s="22"/>
      <c r="AP89" s="22"/>
      <c r="AQ89" s="22"/>
      <c r="AR89" s="22"/>
      <c r="AS89" s="22"/>
      <c r="AT89" s="22">
        <f t="shared" si="43"/>
        <v>0</v>
      </c>
      <c r="AU89" s="22">
        <v>0</v>
      </c>
      <c r="AV89" s="22">
        <v>0</v>
      </c>
      <c r="AW89" s="22">
        <v>0</v>
      </c>
      <c r="AX89" s="22">
        <v>0</v>
      </c>
      <c r="AY89" s="22">
        <v>0</v>
      </c>
      <c r="AZ89" s="22">
        <f t="shared" si="44"/>
        <v>0</v>
      </c>
      <c r="BA89" s="22"/>
      <c r="BC89" s="22"/>
      <c r="BD89" s="22"/>
      <c r="BE89" s="22"/>
      <c r="BF89" s="22"/>
      <c r="BG89" s="22"/>
      <c r="BH89" s="22">
        <f t="shared" si="45"/>
        <v>0</v>
      </c>
    </row>
    <row r="90" spans="1:63" ht="12.6" customHeight="1" x14ac:dyDescent="0.25">
      <c r="A90" s="25" t="s">
        <v>217</v>
      </c>
      <c r="B90" t="s">
        <v>218</v>
      </c>
      <c r="C90" s="22"/>
      <c r="D90" s="22">
        <f t="shared" si="34"/>
        <v>0</v>
      </c>
      <c r="E90" s="22"/>
      <c r="F90" s="22">
        <f t="shared" si="35"/>
        <v>0</v>
      </c>
      <c r="G90" s="22">
        <f t="shared" si="36"/>
        <v>0</v>
      </c>
      <c r="H90" s="22"/>
      <c r="I90" s="22">
        <v>0</v>
      </c>
      <c r="J90" s="2">
        <v>0</v>
      </c>
      <c r="K90" s="22">
        <v>0</v>
      </c>
      <c r="L90" s="22">
        <f t="shared" si="37"/>
        <v>0</v>
      </c>
      <c r="M90" s="22">
        <f t="shared" si="38"/>
        <v>0</v>
      </c>
      <c r="N90" s="22">
        <v>0</v>
      </c>
      <c r="O90" s="22">
        <f t="shared" si="39"/>
        <v>0</v>
      </c>
      <c r="P90" s="24">
        <f t="shared" si="40"/>
        <v>0</v>
      </c>
      <c r="Q90" s="24">
        <f t="shared" si="41"/>
        <v>0</v>
      </c>
      <c r="R90" s="24">
        <f t="shared" si="42"/>
        <v>0</v>
      </c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2"/>
      <c r="AP90" s="22"/>
      <c r="AQ90" s="22"/>
      <c r="AR90" s="22"/>
      <c r="AS90" s="22"/>
      <c r="AT90" s="22">
        <f t="shared" si="43"/>
        <v>0</v>
      </c>
      <c r="AU90" s="22">
        <v>0</v>
      </c>
      <c r="AV90" s="22">
        <v>0</v>
      </c>
      <c r="AW90" s="22">
        <v>0</v>
      </c>
      <c r="AX90" s="22">
        <v>0</v>
      </c>
      <c r="AY90" s="22">
        <v>0</v>
      </c>
      <c r="AZ90" s="22">
        <f t="shared" si="44"/>
        <v>0</v>
      </c>
      <c r="BA90" s="22"/>
      <c r="BC90" s="22"/>
      <c r="BD90" s="22"/>
      <c r="BE90" s="22"/>
      <c r="BF90" s="22"/>
      <c r="BG90" s="22"/>
      <c r="BH90" s="22">
        <f t="shared" si="45"/>
        <v>0</v>
      </c>
    </row>
    <row r="91" spans="1:63" ht="12.6" customHeight="1" x14ac:dyDescent="0.25">
      <c r="A91" s="25" t="s">
        <v>219</v>
      </c>
      <c r="B91" t="s">
        <v>220</v>
      </c>
      <c r="C91" s="22"/>
      <c r="D91" s="22">
        <f t="shared" si="34"/>
        <v>0</v>
      </c>
      <c r="E91" s="22"/>
      <c r="F91" s="22">
        <f t="shared" si="35"/>
        <v>0</v>
      </c>
      <c r="G91" s="22">
        <f t="shared" si="36"/>
        <v>0</v>
      </c>
      <c r="H91" s="22"/>
      <c r="I91" s="22">
        <v>0</v>
      </c>
      <c r="J91" s="2">
        <v>0</v>
      </c>
      <c r="K91" s="22">
        <v>0</v>
      </c>
      <c r="L91" s="22">
        <f t="shared" si="37"/>
        <v>0</v>
      </c>
      <c r="M91" s="22">
        <f t="shared" si="38"/>
        <v>0</v>
      </c>
      <c r="N91" s="22">
        <v>0</v>
      </c>
      <c r="O91" s="22">
        <f t="shared" si="39"/>
        <v>0</v>
      </c>
      <c r="P91" s="24">
        <f t="shared" si="40"/>
        <v>0</v>
      </c>
      <c r="Q91" s="24">
        <f t="shared" si="41"/>
        <v>0</v>
      </c>
      <c r="R91" s="24">
        <f t="shared" si="42"/>
        <v>0</v>
      </c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>
        <f t="shared" si="43"/>
        <v>0</v>
      </c>
      <c r="AU91" s="22">
        <v>0</v>
      </c>
      <c r="AV91" s="22">
        <v>0</v>
      </c>
      <c r="AW91" s="22">
        <v>0</v>
      </c>
      <c r="AX91" s="22">
        <v>0</v>
      </c>
      <c r="AY91" s="22">
        <v>0</v>
      </c>
      <c r="AZ91" s="22">
        <f t="shared" si="44"/>
        <v>0</v>
      </c>
      <c r="BA91" s="22"/>
      <c r="BC91" s="22"/>
      <c r="BD91" s="22"/>
      <c r="BE91" s="22"/>
      <c r="BF91" s="22"/>
      <c r="BG91" s="22"/>
      <c r="BH91" s="22">
        <f t="shared" si="45"/>
        <v>0</v>
      </c>
    </row>
    <row r="92" spans="1:63" s="1" customFormat="1" ht="12.9" customHeight="1" x14ac:dyDescent="0.25">
      <c r="A92" s="25" t="s">
        <v>221</v>
      </c>
      <c r="B92" t="s">
        <v>222</v>
      </c>
      <c r="C92" s="22"/>
      <c r="D92" s="22">
        <f t="shared" si="34"/>
        <v>0</v>
      </c>
      <c r="E92" s="22"/>
      <c r="F92" s="22">
        <f t="shared" si="35"/>
        <v>0</v>
      </c>
      <c r="G92" s="22">
        <f t="shared" si="36"/>
        <v>0</v>
      </c>
      <c r="H92" s="22"/>
      <c r="I92" s="22">
        <v>0</v>
      </c>
      <c r="J92" s="2">
        <v>0</v>
      </c>
      <c r="K92" s="22">
        <v>0</v>
      </c>
      <c r="L92" s="22">
        <f t="shared" si="37"/>
        <v>0</v>
      </c>
      <c r="M92" s="22">
        <f t="shared" si="38"/>
        <v>0</v>
      </c>
      <c r="N92" s="22">
        <v>0</v>
      </c>
      <c r="O92" s="22">
        <f t="shared" si="39"/>
        <v>0</v>
      </c>
      <c r="P92" s="24">
        <f t="shared" si="40"/>
        <v>0</v>
      </c>
      <c r="Q92" s="24">
        <f t="shared" si="41"/>
        <v>0</v>
      </c>
      <c r="R92" s="24">
        <f t="shared" si="42"/>
        <v>0</v>
      </c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/>
      <c r="AT92" s="22">
        <f t="shared" si="43"/>
        <v>0</v>
      </c>
      <c r="AU92" s="22">
        <v>0</v>
      </c>
      <c r="AV92" s="22">
        <v>0</v>
      </c>
      <c r="AW92" s="22">
        <v>0</v>
      </c>
      <c r="AX92" s="22">
        <v>0</v>
      </c>
      <c r="AY92" s="22">
        <v>0</v>
      </c>
      <c r="AZ92" s="22">
        <f t="shared" si="44"/>
        <v>0</v>
      </c>
      <c r="BA92" s="22">
        <v>0</v>
      </c>
      <c r="BB92" s="22"/>
      <c r="BC92" s="22">
        <v>0</v>
      </c>
      <c r="BD92" s="22"/>
      <c r="BE92" s="22"/>
      <c r="BF92" s="22"/>
      <c r="BG92" s="22"/>
      <c r="BH92" s="22">
        <f t="shared" si="45"/>
        <v>0</v>
      </c>
      <c r="BI92"/>
      <c r="BJ92"/>
      <c r="BK92"/>
    </row>
    <row r="93" spans="1:63" x14ac:dyDescent="0.25">
      <c r="A93" s="25"/>
      <c r="C93" s="22"/>
      <c r="D93" s="22"/>
      <c r="E93" s="22"/>
      <c r="F93" s="22"/>
      <c r="G93" s="22"/>
      <c r="H93" s="22"/>
      <c r="I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C93" s="22"/>
      <c r="BD93" s="22"/>
      <c r="BE93" s="22"/>
      <c r="BF93" s="22"/>
      <c r="BG93" s="22"/>
      <c r="BH93" s="3"/>
    </row>
    <row r="94" spans="1:63" ht="12.9" customHeight="1" x14ac:dyDescent="0.25">
      <c r="A94" s="35">
        <v>3</v>
      </c>
      <c r="B94" s="38" t="s">
        <v>223</v>
      </c>
      <c r="C94" s="18">
        <f t="shared" ref="C94:BH94" si="46">SUM(C96:C96)</f>
        <v>0</v>
      </c>
      <c r="D94" s="18">
        <f t="shared" si="46"/>
        <v>0</v>
      </c>
      <c r="E94" s="18">
        <f t="shared" si="46"/>
        <v>0</v>
      </c>
      <c r="F94" s="18">
        <f t="shared" si="46"/>
        <v>0</v>
      </c>
      <c r="G94" s="18">
        <f t="shared" si="46"/>
        <v>0</v>
      </c>
      <c r="H94" s="18">
        <f t="shared" si="46"/>
        <v>0</v>
      </c>
      <c r="I94" s="18">
        <f>SUM(I96:I96)</f>
        <v>0</v>
      </c>
      <c r="J94" s="68">
        <f>SUM(J96:J96)</f>
        <v>0</v>
      </c>
      <c r="K94" s="18">
        <f>SUM(K96:K96)</f>
        <v>0</v>
      </c>
      <c r="L94" s="18">
        <f>SUM(L96:L96)</f>
        <v>0</v>
      </c>
      <c r="M94" s="18">
        <f>SUM(M96:M96)</f>
        <v>0</v>
      </c>
      <c r="N94" s="18">
        <f t="shared" si="46"/>
        <v>0</v>
      </c>
      <c r="O94" s="18">
        <f t="shared" si="46"/>
        <v>0</v>
      </c>
      <c r="P94" s="19">
        <f t="shared" si="46"/>
        <v>0</v>
      </c>
      <c r="Q94" s="19">
        <f t="shared" si="46"/>
        <v>0</v>
      </c>
      <c r="R94" s="19">
        <f t="shared" si="46"/>
        <v>0</v>
      </c>
      <c r="S94" s="18">
        <f t="shared" si="46"/>
        <v>0</v>
      </c>
      <c r="T94" s="18">
        <f t="shared" si="46"/>
        <v>0</v>
      </c>
      <c r="U94" s="18">
        <f t="shared" si="46"/>
        <v>0</v>
      </c>
      <c r="V94" s="18">
        <f t="shared" si="46"/>
        <v>0</v>
      </c>
      <c r="W94" s="18">
        <f t="shared" si="46"/>
        <v>0</v>
      </c>
      <c r="X94" s="18">
        <f t="shared" si="46"/>
        <v>0</v>
      </c>
      <c r="Y94" s="18">
        <f t="shared" si="46"/>
        <v>0</v>
      </c>
      <c r="Z94" s="18">
        <f t="shared" si="46"/>
        <v>0</v>
      </c>
      <c r="AA94" s="18">
        <f t="shared" si="46"/>
        <v>0</v>
      </c>
      <c r="AB94" s="18">
        <f t="shared" si="46"/>
        <v>0</v>
      </c>
      <c r="AC94" s="18">
        <f t="shared" si="46"/>
        <v>0</v>
      </c>
      <c r="AD94" s="18">
        <f t="shared" si="46"/>
        <v>0</v>
      </c>
      <c r="AE94" s="18">
        <f t="shared" si="46"/>
        <v>0</v>
      </c>
      <c r="AF94" s="18">
        <f t="shared" si="46"/>
        <v>0</v>
      </c>
      <c r="AG94" s="18">
        <f t="shared" si="46"/>
        <v>0</v>
      </c>
      <c r="AH94" s="18"/>
      <c r="AI94" s="18"/>
      <c r="AJ94" s="18">
        <f t="shared" ref="AJ94:AQ94" si="47">SUM(AJ96:AJ96)</f>
        <v>0</v>
      </c>
      <c r="AK94" s="18">
        <f t="shared" si="47"/>
        <v>0</v>
      </c>
      <c r="AL94" s="18">
        <f t="shared" si="47"/>
        <v>0</v>
      </c>
      <c r="AM94" s="18">
        <f t="shared" si="47"/>
        <v>0</v>
      </c>
      <c r="AN94" s="18">
        <f t="shared" si="47"/>
        <v>0</v>
      </c>
      <c r="AO94" s="18">
        <f t="shared" si="47"/>
        <v>0</v>
      </c>
      <c r="AP94" s="18">
        <f t="shared" si="47"/>
        <v>0</v>
      </c>
      <c r="AQ94" s="18">
        <f t="shared" si="47"/>
        <v>0</v>
      </c>
      <c r="AR94" s="18"/>
      <c r="AS94" s="18"/>
      <c r="AT94" s="18">
        <f t="shared" si="46"/>
        <v>0</v>
      </c>
      <c r="AU94" s="18">
        <f t="shared" si="46"/>
        <v>0</v>
      </c>
      <c r="AV94" s="18">
        <f t="shared" si="46"/>
        <v>0</v>
      </c>
      <c r="AW94" s="18">
        <f t="shared" si="46"/>
        <v>0</v>
      </c>
      <c r="AX94" s="18">
        <f t="shared" si="46"/>
        <v>0</v>
      </c>
      <c r="AY94" s="18">
        <f t="shared" si="46"/>
        <v>0</v>
      </c>
      <c r="AZ94" s="18">
        <f t="shared" si="46"/>
        <v>0</v>
      </c>
      <c r="BA94" s="18">
        <f t="shared" si="46"/>
        <v>0</v>
      </c>
      <c r="BB94" s="18">
        <f t="shared" si="46"/>
        <v>0</v>
      </c>
      <c r="BC94" s="18">
        <f t="shared" si="46"/>
        <v>0</v>
      </c>
      <c r="BD94" s="18">
        <f t="shared" si="46"/>
        <v>0</v>
      </c>
      <c r="BE94" s="18">
        <f t="shared" si="46"/>
        <v>0</v>
      </c>
      <c r="BF94" s="18">
        <f t="shared" si="46"/>
        <v>0</v>
      </c>
      <c r="BG94" s="18">
        <f t="shared" si="46"/>
        <v>0</v>
      </c>
      <c r="BH94" s="18">
        <f t="shared" si="46"/>
        <v>0</v>
      </c>
    </row>
    <row r="95" spans="1:63" x14ac:dyDescent="0.25">
      <c r="A95" s="25"/>
      <c r="B95" s="22"/>
      <c r="C95" s="22"/>
      <c r="D95" s="22"/>
      <c r="E95" s="22"/>
      <c r="F95" s="22"/>
      <c r="G95" s="22"/>
      <c r="H95" s="22"/>
      <c r="I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C95" s="22"/>
      <c r="BD95" s="22"/>
      <c r="BE95" s="22"/>
      <c r="BF95" s="22"/>
      <c r="BG95" s="22"/>
      <c r="BH95" s="3"/>
    </row>
    <row r="96" spans="1:63" ht="12.9" customHeight="1" x14ac:dyDescent="0.25">
      <c r="A96" s="25" t="s">
        <v>224</v>
      </c>
      <c r="B96" t="s">
        <v>225</v>
      </c>
      <c r="C96" s="22">
        <v>0</v>
      </c>
      <c r="D96" s="22">
        <f>+BH96</f>
        <v>0</v>
      </c>
      <c r="E96" s="22"/>
      <c r="F96" s="22">
        <v>0</v>
      </c>
      <c r="G96" s="22">
        <f>+C96+D96+F96</f>
        <v>0</v>
      </c>
      <c r="H96" s="22">
        <v>0</v>
      </c>
      <c r="I96" s="22">
        <v>0</v>
      </c>
      <c r="J96" s="2">
        <v>0</v>
      </c>
      <c r="K96" s="22">
        <v>0</v>
      </c>
      <c r="L96" s="22">
        <f>SUM(I96:K96)</f>
        <v>0</v>
      </c>
      <c r="M96" s="22">
        <f>+L96+H96</f>
        <v>0</v>
      </c>
      <c r="N96" s="22">
        <v>0</v>
      </c>
      <c r="O96" s="22">
        <f>IF(N96&gt;0,(M96-N96),0)</f>
        <v>0</v>
      </c>
      <c r="P96" s="24">
        <f>G96-M96</f>
        <v>0</v>
      </c>
      <c r="Q96" s="24">
        <f>G96-N96</f>
        <v>0</v>
      </c>
      <c r="R96" s="24">
        <f>IF(O96&gt;0,(G96-M96-O96),(G96-M96+O96))</f>
        <v>0</v>
      </c>
      <c r="S96" s="22">
        <v>0</v>
      </c>
      <c r="T96" s="22">
        <v>0</v>
      </c>
      <c r="U96" s="22">
        <v>0</v>
      </c>
      <c r="V96" s="22">
        <v>0</v>
      </c>
      <c r="W96" s="22">
        <v>0</v>
      </c>
      <c r="X96" s="22">
        <v>0</v>
      </c>
      <c r="Y96" s="22">
        <v>0</v>
      </c>
      <c r="Z96" s="22"/>
      <c r="AA96" s="22"/>
      <c r="AB96" s="22"/>
      <c r="AC96" s="22"/>
      <c r="AD96" s="22"/>
      <c r="AE96" s="22">
        <v>0</v>
      </c>
      <c r="AF96" s="22"/>
      <c r="AG96" s="22"/>
      <c r="AH96" s="22"/>
      <c r="AI96" s="22"/>
      <c r="AJ96" s="22"/>
      <c r="AK96" s="22"/>
      <c r="AL96" s="22"/>
      <c r="AM96" s="22"/>
      <c r="AN96" s="22"/>
      <c r="AO96" s="22"/>
      <c r="AP96" s="22"/>
      <c r="AQ96" s="22"/>
      <c r="AR96" s="22"/>
      <c r="AS96" s="22"/>
      <c r="AT96" s="22">
        <f>SUM(S96:AS96)</f>
        <v>0</v>
      </c>
      <c r="AU96" s="22">
        <v>0</v>
      </c>
      <c r="AV96" s="22">
        <v>0</v>
      </c>
      <c r="AW96" s="22">
        <v>0</v>
      </c>
      <c r="AX96" s="22">
        <v>0</v>
      </c>
      <c r="AY96" s="22">
        <v>0</v>
      </c>
      <c r="AZ96" s="22">
        <f>+AU96+AV96+AW96+AX96+AY96</f>
        <v>0</v>
      </c>
      <c r="BA96" s="22">
        <v>0</v>
      </c>
      <c r="BB96" s="22">
        <v>0</v>
      </c>
      <c r="BC96" s="22">
        <v>0</v>
      </c>
      <c r="BD96" s="22"/>
      <c r="BE96" s="22"/>
      <c r="BF96" s="22"/>
      <c r="BG96" s="22"/>
      <c r="BH96" s="22">
        <f>SUM(BA96:BC96)</f>
        <v>0</v>
      </c>
      <c r="BI96" s="1"/>
      <c r="BJ96" s="1"/>
      <c r="BK96" s="1"/>
    </row>
    <row r="97" spans="1:63" x14ac:dyDescent="0.25">
      <c r="A97" s="25"/>
      <c r="C97" s="22"/>
      <c r="D97" s="22"/>
      <c r="E97" s="22"/>
      <c r="F97" s="22"/>
      <c r="G97" s="22"/>
      <c r="H97" s="22"/>
      <c r="I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2"/>
      <c r="AP97" s="2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C97" s="22"/>
      <c r="BD97" s="22"/>
      <c r="BE97" s="22"/>
      <c r="BF97" s="22"/>
      <c r="BG97" s="22"/>
      <c r="BH97" s="3"/>
    </row>
    <row r="98" spans="1:63" ht="12.9" customHeight="1" x14ac:dyDescent="0.25">
      <c r="A98" s="35">
        <v>5</v>
      </c>
      <c r="B98" s="38" t="s">
        <v>226</v>
      </c>
      <c r="C98" s="18">
        <f>SUM(C100:C110)</f>
        <v>27983641</v>
      </c>
      <c r="D98" s="18">
        <f t="shared" ref="D98:BH98" si="48">SUM(D101:D109)</f>
        <v>0</v>
      </c>
      <c r="E98" s="18">
        <f t="shared" si="48"/>
        <v>0</v>
      </c>
      <c r="F98" s="18">
        <f t="shared" si="48"/>
        <v>0</v>
      </c>
      <c r="G98" s="18">
        <f t="shared" si="48"/>
        <v>27983641</v>
      </c>
      <c r="H98" s="18">
        <f t="shared" si="48"/>
        <v>0</v>
      </c>
      <c r="I98" s="18">
        <f>SUM(I101:I110)</f>
        <v>0</v>
      </c>
      <c r="J98" s="68">
        <f>SUM(J101:J109)</f>
        <v>0</v>
      </c>
      <c r="K98" s="18">
        <f>SUM(K101:K109)</f>
        <v>0</v>
      </c>
      <c r="L98" s="18">
        <f>SUM(L101:L110)</f>
        <v>0</v>
      </c>
      <c r="M98" s="18">
        <f>SUM(M100:M110)</f>
        <v>0</v>
      </c>
      <c r="N98" s="18">
        <f>SUM(N100:N110)</f>
        <v>12000000</v>
      </c>
      <c r="O98" s="18">
        <f t="shared" si="48"/>
        <v>-12000000</v>
      </c>
      <c r="P98" s="19">
        <f t="shared" si="48"/>
        <v>27983641</v>
      </c>
      <c r="Q98" s="19">
        <f t="shared" si="48"/>
        <v>15983641</v>
      </c>
      <c r="R98" s="19">
        <f t="shared" si="48"/>
        <v>15983641</v>
      </c>
      <c r="S98" s="18">
        <f>SUM(S100:S110)</f>
        <v>0</v>
      </c>
      <c r="T98" s="18">
        <f>SUM(T100:T110)</f>
        <v>0</v>
      </c>
      <c r="U98" s="18">
        <f t="shared" si="48"/>
        <v>0</v>
      </c>
      <c r="V98" s="18">
        <f t="shared" si="48"/>
        <v>0</v>
      </c>
      <c r="W98" s="18">
        <f t="shared" si="48"/>
        <v>0</v>
      </c>
      <c r="X98" s="18">
        <f t="shared" si="48"/>
        <v>0</v>
      </c>
      <c r="Y98" s="18">
        <f t="shared" si="48"/>
        <v>0</v>
      </c>
      <c r="Z98" s="18">
        <f t="shared" si="48"/>
        <v>0</v>
      </c>
      <c r="AA98" s="18">
        <f t="shared" si="48"/>
        <v>0</v>
      </c>
      <c r="AB98" s="18">
        <f t="shared" si="48"/>
        <v>0</v>
      </c>
      <c r="AC98" s="18">
        <f t="shared" si="48"/>
        <v>0</v>
      </c>
      <c r="AD98" s="18">
        <f t="shared" si="48"/>
        <v>0</v>
      </c>
      <c r="AE98" s="18">
        <f t="shared" si="48"/>
        <v>0</v>
      </c>
      <c r="AF98" s="18">
        <f t="shared" si="48"/>
        <v>0</v>
      </c>
      <c r="AG98" s="18">
        <f t="shared" si="48"/>
        <v>0</v>
      </c>
      <c r="AH98" s="18"/>
      <c r="AI98" s="18">
        <f t="shared" ref="AI98:AQ98" si="49">SUM(AI100:AI110)</f>
        <v>0</v>
      </c>
      <c r="AJ98" s="18">
        <f t="shared" si="49"/>
        <v>0</v>
      </c>
      <c r="AK98" s="18">
        <f t="shared" si="49"/>
        <v>0</v>
      </c>
      <c r="AL98" s="18">
        <f t="shared" si="49"/>
        <v>0</v>
      </c>
      <c r="AM98" s="18">
        <f t="shared" si="49"/>
        <v>0</v>
      </c>
      <c r="AN98" s="18">
        <f t="shared" si="49"/>
        <v>0</v>
      </c>
      <c r="AO98" s="18">
        <f t="shared" si="49"/>
        <v>0</v>
      </c>
      <c r="AP98" s="18">
        <f t="shared" si="49"/>
        <v>0</v>
      </c>
      <c r="AQ98" s="18">
        <f t="shared" si="49"/>
        <v>0</v>
      </c>
      <c r="AR98" s="18"/>
      <c r="AS98" s="18"/>
      <c r="AT98" s="18">
        <f t="shared" si="48"/>
        <v>0</v>
      </c>
      <c r="AU98" s="18">
        <f t="shared" si="48"/>
        <v>0</v>
      </c>
      <c r="AV98" s="18">
        <f t="shared" si="48"/>
        <v>0</v>
      </c>
      <c r="AW98" s="18">
        <f t="shared" si="48"/>
        <v>0</v>
      </c>
      <c r="AX98" s="18">
        <f t="shared" si="48"/>
        <v>0</v>
      </c>
      <c r="AY98" s="18">
        <f t="shared" si="48"/>
        <v>0</v>
      </c>
      <c r="AZ98" s="18">
        <f t="shared" si="48"/>
        <v>0</v>
      </c>
      <c r="BA98" s="18">
        <f t="shared" si="48"/>
        <v>0</v>
      </c>
      <c r="BB98" s="18">
        <f t="shared" si="48"/>
        <v>0</v>
      </c>
      <c r="BC98" s="18">
        <f t="shared" si="48"/>
        <v>0</v>
      </c>
      <c r="BD98" s="18">
        <f t="shared" si="48"/>
        <v>0</v>
      </c>
      <c r="BE98" s="18">
        <f t="shared" si="48"/>
        <v>0</v>
      </c>
      <c r="BF98" s="18">
        <f t="shared" si="48"/>
        <v>0</v>
      </c>
      <c r="BG98" s="18">
        <f t="shared" si="48"/>
        <v>0</v>
      </c>
      <c r="BH98" s="18">
        <f t="shared" si="48"/>
        <v>0</v>
      </c>
    </row>
    <row r="99" spans="1:63" x14ac:dyDescent="0.25">
      <c r="A99" s="11"/>
      <c r="B99" s="1"/>
      <c r="C99" s="3"/>
      <c r="D99" s="3"/>
      <c r="E99" s="3"/>
      <c r="F99" s="3"/>
      <c r="G99" s="3"/>
      <c r="H99" s="3"/>
      <c r="I99" s="22"/>
      <c r="K99" s="22"/>
      <c r="L99" s="22"/>
      <c r="M99" s="22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</row>
    <row r="100" spans="1:63" s="1" customFormat="1" ht="12.9" customHeight="1" x14ac:dyDescent="0.25">
      <c r="A100" s="25" t="s">
        <v>227</v>
      </c>
      <c r="B100" t="s">
        <v>228</v>
      </c>
      <c r="C100" s="22">
        <v>0</v>
      </c>
      <c r="D100" s="22">
        <f t="shared" ref="D100:D110" si="50">+BH100</f>
        <v>0</v>
      </c>
      <c r="E100" s="22"/>
      <c r="F100" s="22">
        <f t="shared" ref="F100:F110" si="51">+AT100</f>
        <v>0</v>
      </c>
      <c r="G100" s="22">
        <f t="shared" ref="G100:G110" si="52">+C100+D100+F100+E100</f>
        <v>0</v>
      </c>
      <c r="H100" s="22">
        <v>0</v>
      </c>
      <c r="I100" s="22">
        <v>0</v>
      </c>
      <c r="J100" s="2">
        <v>0</v>
      </c>
      <c r="K100" s="22">
        <v>0</v>
      </c>
      <c r="L100" s="22">
        <f t="shared" ref="L100:L110" si="53">SUM(I100:K100)</f>
        <v>0</v>
      </c>
      <c r="M100" s="22">
        <f t="shared" ref="M100:M110" si="54">+L100+H100</f>
        <v>0</v>
      </c>
      <c r="N100" s="22">
        <v>0</v>
      </c>
      <c r="O100" s="22">
        <f t="shared" ref="O100:O110" si="55">IF(N100&gt;0,(M100-N100),0)</f>
        <v>0</v>
      </c>
      <c r="P100" s="24">
        <f t="shared" ref="P100:P110" si="56">G100-M100</f>
        <v>0</v>
      </c>
      <c r="Q100" s="24">
        <f t="shared" ref="Q100:Q110" si="57">G100-N100</f>
        <v>0</v>
      </c>
      <c r="R100" s="24">
        <f t="shared" ref="R100:R110" si="58">IF(O100&gt;0,(G100-M100-O100),(G100-M100+O100))</f>
        <v>0</v>
      </c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2"/>
      <c r="AL100" s="22"/>
      <c r="AM100" s="22"/>
      <c r="AN100" s="22"/>
      <c r="AO100" s="22"/>
      <c r="AP100" s="22"/>
      <c r="AQ100" s="22"/>
      <c r="AR100" s="22"/>
      <c r="AS100" s="22"/>
      <c r="AT100" s="22">
        <f t="shared" ref="AT100:AT110" si="59">SUM(S100:AS100)</f>
        <v>0</v>
      </c>
      <c r="AU100" s="22">
        <v>0</v>
      </c>
      <c r="AV100" s="22">
        <v>0</v>
      </c>
      <c r="AW100" s="22">
        <v>0</v>
      </c>
      <c r="AX100" s="22">
        <v>0</v>
      </c>
      <c r="AY100" s="22">
        <v>0</v>
      </c>
      <c r="AZ100" s="22">
        <f t="shared" ref="AZ100:AZ110" si="60">+AU100+AV100+AW100+AX100+AY100</f>
        <v>0</v>
      </c>
      <c r="BA100" s="22"/>
      <c r="BB100" s="22"/>
      <c r="BC100" s="22"/>
      <c r="BD100" s="22"/>
      <c r="BE100" s="22"/>
      <c r="BF100" s="22"/>
      <c r="BG100" s="22"/>
      <c r="BH100" s="22">
        <f t="shared" ref="BH100:BH110" si="61">SUM(BA100:BF100)</f>
        <v>0</v>
      </c>
      <c r="BI100"/>
      <c r="BJ100"/>
      <c r="BK100"/>
    </row>
    <row r="101" spans="1:63" s="1" customFormat="1" x14ac:dyDescent="0.25">
      <c r="A101" s="25" t="s">
        <v>229</v>
      </c>
      <c r="B101" t="s">
        <v>230</v>
      </c>
      <c r="C101" s="22">
        <v>0</v>
      </c>
      <c r="D101" s="22">
        <f t="shared" si="50"/>
        <v>0</v>
      </c>
      <c r="E101" s="22"/>
      <c r="F101" s="22">
        <f t="shared" si="51"/>
        <v>0</v>
      </c>
      <c r="G101" s="22">
        <f t="shared" si="52"/>
        <v>0</v>
      </c>
      <c r="H101" s="22">
        <v>0</v>
      </c>
      <c r="I101" s="22">
        <v>0</v>
      </c>
      <c r="J101" s="2">
        <v>0</v>
      </c>
      <c r="K101" s="22">
        <v>0</v>
      </c>
      <c r="L101" s="22">
        <f t="shared" si="53"/>
        <v>0</v>
      </c>
      <c r="M101" s="22">
        <f t="shared" si="54"/>
        <v>0</v>
      </c>
      <c r="N101" s="22">
        <v>0</v>
      </c>
      <c r="O101" s="22">
        <f t="shared" si="55"/>
        <v>0</v>
      </c>
      <c r="P101" s="24">
        <f t="shared" si="56"/>
        <v>0</v>
      </c>
      <c r="Q101" s="24">
        <f t="shared" si="57"/>
        <v>0</v>
      </c>
      <c r="R101" s="24">
        <f t="shared" si="58"/>
        <v>0</v>
      </c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22"/>
      <c r="AM101" s="22"/>
      <c r="AN101" s="22"/>
      <c r="AO101" s="22"/>
      <c r="AP101" s="22"/>
      <c r="AQ101" s="22"/>
      <c r="AR101" s="22"/>
      <c r="AS101" s="22"/>
      <c r="AT101" s="22">
        <f t="shared" si="59"/>
        <v>0</v>
      </c>
      <c r="AU101" s="22">
        <v>0</v>
      </c>
      <c r="AV101" s="22">
        <v>0</v>
      </c>
      <c r="AW101" s="22">
        <v>0</v>
      </c>
      <c r="AX101" s="22">
        <v>0</v>
      </c>
      <c r="AY101" s="22">
        <v>0</v>
      </c>
      <c r="AZ101" s="22">
        <f t="shared" si="60"/>
        <v>0</v>
      </c>
      <c r="BA101" s="22"/>
      <c r="BB101" s="22"/>
      <c r="BC101" s="22"/>
      <c r="BD101" s="22"/>
      <c r="BE101" s="22"/>
      <c r="BF101" s="22"/>
      <c r="BG101" s="22"/>
      <c r="BH101" s="22">
        <f t="shared" si="61"/>
        <v>0</v>
      </c>
      <c r="BI101"/>
      <c r="BJ101"/>
      <c r="BK101"/>
    </row>
    <row r="102" spans="1:63" ht="12.6" customHeight="1" x14ac:dyDescent="0.25">
      <c r="A102" s="25" t="s">
        <v>231</v>
      </c>
      <c r="B102" t="s">
        <v>232</v>
      </c>
      <c r="C102" s="22">
        <v>0</v>
      </c>
      <c r="D102" s="22">
        <f t="shared" si="50"/>
        <v>0</v>
      </c>
      <c r="E102" s="22"/>
      <c r="F102" s="22">
        <f t="shared" si="51"/>
        <v>0</v>
      </c>
      <c r="G102" s="22">
        <f t="shared" si="52"/>
        <v>0</v>
      </c>
      <c r="H102" s="22">
        <v>0</v>
      </c>
      <c r="I102" s="22">
        <v>0</v>
      </c>
      <c r="J102" s="2">
        <v>0</v>
      </c>
      <c r="K102" s="22">
        <v>0</v>
      </c>
      <c r="L102" s="22">
        <f t="shared" si="53"/>
        <v>0</v>
      </c>
      <c r="M102" s="22">
        <f t="shared" si="54"/>
        <v>0</v>
      </c>
      <c r="N102" s="22">
        <v>0</v>
      </c>
      <c r="O102" s="22">
        <f t="shared" si="55"/>
        <v>0</v>
      </c>
      <c r="P102" s="24">
        <f t="shared" si="56"/>
        <v>0</v>
      </c>
      <c r="Q102" s="24">
        <f t="shared" si="57"/>
        <v>0</v>
      </c>
      <c r="R102" s="24">
        <f t="shared" si="58"/>
        <v>0</v>
      </c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  <c r="AJ102" s="22"/>
      <c r="AK102" s="22"/>
      <c r="AL102" s="22"/>
      <c r="AM102" s="22"/>
      <c r="AN102" s="22"/>
      <c r="AO102" s="22"/>
      <c r="AP102" s="22"/>
      <c r="AQ102" s="22"/>
      <c r="AR102" s="22"/>
      <c r="AS102" s="22"/>
      <c r="AT102" s="22">
        <f t="shared" si="59"/>
        <v>0</v>
      </c>
      <c r="AU102" s="22">
        <v>0</v>
      </c>
      <c r="AV102" s="22">
        <v>0</v>
      </c>
      <c r="AW102" s="22">
        <v>0</v>
      </c>
      <c r="AX102" s="22">
        <v>0</v>
      </c>
      <c r="AY102" s="22">
        <v>0</v>
      </c>
      <c r="AZ102" s="22">
        <f t="shared" si="60"/>
        <v>0</v>
      </c>
      <c r="BA102" s="22"/>
      <c r="BC102" s="22"/>
      <c r="BD102" s="22"/>
      <c r="BE102" s="22"/>
      <c r="BF102" s="22"/>
      <c r="BG102" s="22"/>
      <c r="BH102" s="22">
        <f t="shared" si="61"/>
        <v>0</v>
      </c>
    </row>
    <row r="103" spans="1:63" s="1" customFormat="1" ht="13.5" customHeight="1" x14ac:dyDescent="0.25">
      <c r="A103" s="25" t="s">
        <v>233</v>
      </c>
      <c r="B103" t="s">
        <v>234</v>
      </c>
      <c r="C103" s="22">
        <v>0</v>
      </c>
      <c r="D103" s="22">
        <f t="shared" si="50"/>
        <v>0</v>
      </c>
      <c r="E103" s="22"/>
      <c r="F103" s="22">
        <f t="shared" si="51"/>
        <v>0</v>
      </c>
      <c r="G103" s="22">
        <f t="shared" si="52"/>
        <v>0</v>
      </c>
      <c r="H103" s="22">
        <v>0</v>
      </c>
      <c r="I103" s="22">
        <v>0</v>
      </c>
      <c r="J103" s="2">
        <v>0</v>
      </c>
      <c r="K103" s="22">
        <v>0</v>
      </c>
      <c r="L103" s="22">
        <f t="shared" si="53"/>
        <v>0</v>
      </c>
      <c r="M103" s="22">
        <f t="shared" si="54"/>
        <v>0</v>
      </c>
      <c r="N103" s="22">
        <v>0</v>
      </c>
      <c r="O103" s="22">
        <f t="shared" si="55"/>
        <v>0</v>
      </c>
      <c r="P103" s="24">
        <f t="shared" si="56"/>
        <v>0</v>
      </c>
      <c r="Q103" s="24">
        <f t="shared" si="57"/>
        <v>0</v>
      </c>
      <c r="R103" s="24">
        <f t="shared" si="58"/>
        <v>0</v>
      </c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22"/>
      <c r="AM103" s="22"/>
      <c r="AN103" s="22"/>
      <c r="AO103" s="22"/>
      <c r="AP103" s="22"/>
      <c r="AQ103" s="22"/>
      <c r="AR103" s="22"/>
      <c r="AS103" s="22"/>
      <c r="AT103" s="22">
        <f t="shared" si="59"/>
        <v>0</v>
      </c>
      <c r="AU103" s="22">
        <v>0</v>
      </c>
      <c r="AV103" s="22">
        <v>0</v>
      </c>
      <c r="AW103" s="22">
        <v>0</v>
      </c>
      <c r="AX103" s="22">
        <v>0</v>
      </c>
      <c r="AY103" s="22">
        <v>0</v>
      </c>
      <c r="AZ103" s="22">
        <f t="shared" si="60"/>
        <v>0</v>
      </c>
      <c r="BA103" s="22"/>
      <c r="BB103" s="22"/>
      <c r="BC103" s="22"/>
      <c r="BD103" s="22"/>
      <c r="BE103" s="22"/>
      <c r="BF103" s="22"/>
      <c r="BG103" s="22"/>
      <c r="BH103" s="22">
        <f t="shared" si="61"/>
        <v>0</v>
      </c>
      <c r="BI103"/>
      <c r="BJ103"/>
      <c r="BK103"/>
    </row>
    <row r="104" spans="1:63" ht="12.9" customHeight="1" x14ac:dyDescent="0.25">
      <c r="A104" s="25" t="s">
        <v>235</v>
      </c>
      <c r="B104" t="s">
        <v>236</v>
      </c>
      <c r="C104" s="22">
        <v>10000000</v>
      </c>
      <c r="D104" s="22">
        <f t="shared" si="50"/>
        <v>0</v>
      </c>
      <c r="E104" s="22"/>
      <c r="F104" s="22">
        <f t="shared" si="51"/>
        <v>0</v>
      </c>
      <c r="G104" s="22">
        <f t="shared" si="52"/>
        <v>10000000</v>
      </c>
      <c r="H104" s="22">
        <v>0</v>
      </c>
      <c r="I104" s="22">
        <v>0</v>
      </c>
      <c r="J104" s="2">
        <v>0</v>
      </c>
      <c r="K104" s="22">
        <v>0</v>
      </c>
      <c r="L104" s="22">
        <f t="shared" si="53"/>
        <v>0</v>
      </c>
      <c r="M104" s="22">
        <f t="shared" si="54"/>
        <v>0</v>
      </c>
      <c r="N104" s="22">
        <v>10000000</v>
      </c>
      <c r="O104" s="22">
        <f t="shared" si="55"/>
        <v>-10000000</v>
      </c>
      <c r="P104" s="24">
        <f t="shared" si="56"/>
        <v>10000000</v>
      </c>
      <c r="Q104" s="24">
        <f t="shared" si="57"/>
        <v>0</v>
      </c>
      <c r="R104" s="24">
        <f t="shared" si="58"/>
        <v>0</v>
      </c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  <c r="AJ104" s="22"/>
      <c r="AK104" s="22"/>
      <c r="AL104" s="22"/>
      <c r="AM104" s="22"/>
      <c r="AN104" s="22"/>
      <c r="AO104" s="22"/>
      <c r="AP104" s="22"/>
      <c r="AQ104" s="22"/>
      <c r="AR104" s="22"/>
      <c r="AS104" s="22"/>
      <c r="AT104" s="22">
        <f t="shared" si="59"/>
        <v>0</v>
      </c>
      <c r="AU104" s="22">
        <v>0</v>
      </c>
      <c r="AV104" s="22">
        <v>0</v>
      </c>
      <c r="AW104" s="22">
        <v>0</v>
      </c>
      <c r="AX104" s="22">
        <v>0</v>
      </c>
      <c r="AY104" s="22">
        <v>0</v>
      </c>
      <c r="AZ104" s="22">
        <f t="shared" si="60"/>
        <v>0</v>
      </c>
      <c r="BA104" s="22"/>
      <c r="BC104" s="22"/>
      <c r="BD104" s="22"/>
      <c r="BE104" s="22"/>
      <c r="BF104" s="22"/>
      <c r="BG104" s="22"/>
      <c r="BH104" s="22">
        <f t="shared" si="61"/>
        <v>0</v>
      </c>
      <c r="BI104" s="1"/>
      <c r="BJ104" s="1"/>
      <c r="BK104" s="1"/>
    </row>
    <row r="105" spans="1:63" x14ac:dyDescent="0.25">
      <c r="A105" s="25" t="s">
        <v>237</v>
      </c>
      <c r="B105" t="s">
        <v>238</v>
      </c>
      <c r="C105" s="22">
        <v>14983641</v>
      </c>
      <c r="D105" s="22">
        <f t="shared" si="50"/>
        <v>0</v>
      </c>
      <c r="E105" s="22"/>
      <c r="F105" s="22">
        <f t="shared" si="51"/>
        <v>0</v>
      </c>
      <c r="G105" s="22">
        <f t="shared" si="52"/>
        <v>14983641</v>
      </c>
      <c r="H105" s="22">
        <v>0</v>
      </c>
      <c r="I105" s="22">
        <v>0</v>
      </c>
      <c r="J105" s="2">
        <v>0</v>
      </c>
      <c r="K105" s="22">
        <v>0</v>
      </c>
      <c r="L105" s="22">
        <f t="shared" si="53"/>
        <v>0</v>
      </c>
      <c r="M105" s="22">
        <f t="shared" si="54"/>
        <v>0</v>
      </c>
      <c r="N105" s="22">
        <v>0</v>
      </c>
      <c r="O105" s="22">
        <f t="shared" si="55"/>
        <v>0</v>
      </c>
      <c r="P105" s="24">
        <f t="shared" si="56"/>
        <v>14983641</v>
      </c>
      <c r="Q105" s="24">
        <f t="shared" si="57"/>
        <v>14983641</v>
      </c>
      <c r="R105" s="24">
        <f t="shared" si="58"/>
        <v>14983641</v>
      </c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  <c r="AJ105" s="22"/>
      <c r="AK105" s="22"/>
      <c r="AL105" s="22"/>
      <c r="AM105" s="22"/>
      <c r="AN105" s="22"/>
      <c r="AO105" s="22"/>
      <c r="AP105" s="22"/>
      <c r="AQ105" s="22"/>
      <c r="AR105" s="22"/>
      <c r="AS105" s="22"/>
      <c r="AT105" s="22">
        <f>SUM(S105:AS105)</f>
        <v>0</v>
      </c>
      <c r="AU105" s="22">
        <v>0</v>
      </c>
      <c r="AV105" s="22">
        <v>0</v>
      </c>
      <c r="AW105" s="22">
        <v>0</v>
      </c>
      <c r="AX105" s="22">
        <v>0</v>
      </c>
      <c r="AY105" s="22">
        <v>0</v>
      </c>
      <c r="AZ105" s="22">
        <f t="shared" si="60"/>
        <v>0</v>
      </c>
      <c r="BA105" s="22"/>
      <c r="BC105" s="22"/>
      <c r="BD105" s="22"/>
      <c r="BE105" s="22"/>
      <c r="BF105" s="22"/>
      <c r="BG105" s="22"/>
      <c r="BH105" s="22">
        <f t="shared" si="61"/>
        <v>0</v>
      </c>
      <c r="BI105" s="1"/>
      <c r="BJ105" s="1"/>
      <c r="BK105" s="1"/>
    </row>
    <row r="106" spans="1:63" ht="18.75" customHeight="1" x14ac:dyDescent="0.25">
      <c r="A106" s="25" t="s">
        <v>239</v>
      </c>
      <c r="B106" s="39" t="s">
        <v>240</v>
      </c>
      <c r="C106" s="22"/>
      <c r="D106" s="22">
        <f t="shared" si="50"/>
        <v>0</v>
      </c>
      <c r="E106" s="22"/>
      <c r="F106" s="22">
        <f t="shared" si="51"/>
        <v>0</v>
      </c>
      <c r="G106" s="22">
        <f t="shared" si="52"/>
        <v>0</v>
      </c>
      <c r="H106" s="22">
        <v>0</v>
      </c>
      <c r="I106" s="22">
        <v>0</v>
      </c>
      <c r="J106" s="2">
        <v>0</v>
      </c>
      <c r="K106" s="22">
        <v>0</v>
      </c>
      <c r="L106" s="22">
        <f t="shared" si="53"/>
        <v>0</v>
      </c>
      <c r="M106" s="22">
        <f t="shared" si="54"/>
        <v>0</v>
      </c>
      <c r="N106" s="22">
        <v>0</v>
      </c>
      <c r="O106" s="22">
        <f t="shared" si="55"/>
        <v>0</v>
      </c>
      <c r="P106" s="24">
        <f t="shared" si="56"/>
        <v>0</v>
      </c>
      <c r="Q106" s="24">
        <f t="shared" si="57"/>
        <v>0</v>
      </c>
      <c r="R106" s="24">
        <f t="shared" si="58"/>
        <v>0</v>
      </c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  <c r="AJ106" s="22"/>
      <c r="AK106" s="22"/>
      <c r="AL106" s="22"/>
      <c r="AM106" s="22"/>
      <c r="AN106" s="22"/>
      <c r="AO106" s="22"/>
      <c r="AP106" s="22"/>
      <c r="AQ106" s="22"/>
      <c r="AR106" s="22"/>
      <c r="AS106" s="22"/>
      <c r="AT106" s="22">
        <f t="shared" si="59"/>
        <v>0</v>
      </c>
      <c r="AU106" s="22">
        <v>0</v>
      </c>
      <c r="AV106" s="22">
        <v>0</v>
      </c>
      <c r="AW106" s="22">
        <v>0</v>
      </c>
      <c r="AX106" s="22">
        <v>0</v>
      </c>
      <c r="AY106" s="22">
        <v>0</v>
      </c>
      <c r="AZ106" s="22">
        <f t="shared" si="60"/>
        <v>0</v>
      </c>
      <c r="BA106" s="22"/>
      <c r="BC106" s="22"/>
      <c r="BD106" s="22"/>
      <c r="BE106" s="22"/>
      <c r="BF106" s="22"/>
      <c r="BG106" s="22"/>
      <c r="BH106" s="22">
        <f t="shared" si="61"/>
        <v>0</v>
      </c>
    </row>
    <row r="107" spans="1:63" x14ac:dyDescent="0.25">
      <c r="A107" s="25" t="s">
        <v>241</v>
      </c>
      <c r="B107" t="s">
        <v>242</v>
      </c>
      <c r="C107" s="22"/>
      <c r="D107" s="22">
        <f t="shared" si="50"/>
        <v>0</v>
      </c>
      <c r="E107" s="22"/>
      <c r="F107" s="22">
        <f t="shared" si="51"/>
        <v>0</v>
      </c>
      <c r="G107" s="22">
        <f t="shared" si="52"/>
        <v>0</v>
      </c>
      <c r="H107" s="22">
        <v>0</v>
      </c>
      <c r="I107" s="22">
        <v>0</v>
      </c>
      <c r="J107" s="2">
        <v>0</v>
      </c>
      <c r="K107" s="22">
        <v>0</v>
      </c>
      <c r="L107" s="22">
        <f t="shared" si="53"/>
        <v>0</v>
      </c>
      <c r="M107" s="22">
        <f t="shared" si="54"/>
        <v>0</v>
      </c>
      <c r="N107" s="22">
        <v>0</v>
      </c>
      <c r="O107" s="22">
        <f t="shared" si="55"/>
        <v>0</v>
      </c>
      <c r="P107" s="24">
        <f t="shared" si="56"/>
        <v>0</v>
      </c>
      <c r="Q107" s="24">
        <f t="shared" si="57"/>
        <v>0</v>
      </c>
      <c r="R107" s="24">
        <f t="shared" si="58"/>
        <v>0</v>
      </c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3"/>
      <c r="AE107" s="22"/>
      <c r="AF107" s="22"/>
      <c r="AG107" s="22"/>
      <c r="AH107" s="22"/>
      <c r="AI107" s="22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22">
        <f t="shared" si="59"/>
        <v>0</v>
      </c>
      <c r="AU107" s="22">
        <v>0</v>
      </c>
      <c r="AV107" s="22">
        <v>0</v>
      </c>
      <c r="AW107" s="22">
        <v>0</v>
      </c>
      <c r="AX107" s="22">
        <v>0</v>
      </c>
      <c r="AY107" s="22">
        <v>0</v>
      </c>
      <c r="AZ107" s="22">
        <f t="shared" si="60"/>
        <v>0</v>
      </c>
      <c r="BA107" s="22"/>
      <c r="BC107" s="22"/>
      <c r="BD107" s="22"/>
      <c r="BE107" s="22"/>
      <c r="BF107" s="22"/>
      <c r="BG107" s="22"/>
      <c r="BH107" s="22">
        <f t="shared" si="61"/>
        <v>0</v>
      </c>
      <c r="BI107" s="1"/>
      <c r="BJ107" s="1"/>
      <c r="BK107" s="1"/>
    </row>
    <row r="108" spans="1:63" ht="12.9" customHeight="1" x14ac:dyDescent="0.25">
      <c r="A108" s="25" t="s">
        <v>243</v>
      </c>
      <c r="B108" t="s">
        <v>244</v>
      </c>
      <c r="C108" s="22"/>
      <c r="D108" s="22">
        <f t="shared" si="50"/>
        <v>0</v>
      </c>
      <c r="E108" s="22"/>
      <c r="F108" s="22">
        <f t="shared" si="51"/>
        <v>0</v>
      </c>
      <c r="G108" s="22">
        <f t="shared" si="52"/>
        <v>0</v>
      </c>
      <c r="H108" s="22">
        <v>0</v>
      </c>
      <c r="I108" s="22">
        <v>0</v>
      </c>
      <c r="J108" s="2">
        <v>0</v>
      </c>
      <c r="K108" s="22">
        <v>0</v>
      </c>
      <c r="L108" s="22">
        <f t="shared" si="53"/>
        <v>0</v>
      </c>
      <c r="M108" s="22">
        <f t="shared" si="54"/>
        <v>0</v>
      </c>
      <c r="N108" s="22">
        <v>0</v>
      </c>
      <c r="O108" s="22">
        <f t="shared" si="55"/>
        <v>0</v>
      </c>
      <c r="P108" s="24">
        <f t="shared" si="56"/>
        <v>0</v>
      </c>
      <c r="Q108" s="24">
        <f t="shared" si="57"/>
        <v>0</v>
      </c>
      <c r="R108" s="24">
        <f t="shared" si="58"/>
        <v>0</v>
      </c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3"/>
      <c r="AE108" s="22"/>
      <c r="AF108" s="22"/>
      <c r="AG108" s="22"/>
      <c r="AH108" s="22"/>
      <c r="AI108" s="22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22">
        <f t="shared" si="59"/>
        <v>0</v>
      </c>
      <c r="AU108" s="22">
        <v>0</v>
      </c>
      <c r="AV108" s="22">
        <v>0</v>
      </c>
      <c r="AW108" s="22">
        <v>0</v>
      </c>
      <c r="AX108" s="22">
        <v>0</v>
      </c>
      <c r="AY108" s="22">
        <v>0</v>
      </c>
      <c r="AZ108" s="22">
        <f t="shared" si="60"/>
        <v>0</v>
      </c>
      <c r="BA108" s="22"/>
      <c r="BB108" s="22">
        <v>0</v>
      </c>
      <c r="BC108" s="22">
        <v>0</v>
      </c>
      <c r="BD108" s="22"/>
      <c r="BE108" s="22"/>
      <c r="BF108" s="22"/>
      <c r="BG108" s="22"/>
      <c r="BH108" s="22">
        <f t="shared" si="61"/>
        <v>0</v>
      </c>
      <c r="BI108" s="1"/>
      <c r="BJ108" s="1"/>
      <c r="BK108" s="1"/>
    </row>
    <row r="109" spans="1:63" ht="12.6" customHeight="1" x14ac:dyDescent="0.25">
      <c r="A109" s="25" t="s">
        <v>245</v>
      </c>
      <c r="B109" t="s">
        <v>246</v>
      </c>
      <c r="C109" s="22">
        <v>3000000</v>
      </c>
      <c r="D109" s="22">
        <f t="shared" si="50"/>
        <v>0</v>
      </c>
      <c r="E109" s="22"/>
      <c r="F109" s="22">
        <f t="shared" si="51"/>
        <v>0</v>
      </c>
      <c r="G109" s="22">
        <f t="shared" si="52"/>
        <v>3000000</v>
      </c>
      <c r="H109" s="22">
        <v>0</v>
      </c>
      <c r="I109" s="22">
        <v>0</v>
      </c>
      <c r="J109" s="2">
        <v>0</v>
      </c>
      <c r="K109" s="22">
        <v>0</v>
      </c>
      <c r="L109" s="22">
        <f t="shared" si="53"/>
        <v>0</v>
      </c>
      <c r="M109" s="22">
        <f t="shared" si="54"/>
        <v>0</v>
      </c>
      <c r="N109" s="22">
        <v>2000000</v>
      </c>
      <c r="O109" s="22">
        <f t="shared" si="55"/>
        <v>-2000000</v>
      </c>
      <c r="P109" s="24">
        <f t="shared" si="56"/>
        <v>3000000</v>
      </c>
      <c r="Q109" s="24">
        <f t="shared" si="57"/>
        <v>1000000</v>
      </c>
      <c r="R109" s="24">
        <f t="shared" si="58"/>
        <v>1000000</v>
      </c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  <c r="AO109" s="22"/>
      <c r="AP109" s="22"/>
      <c r="AQ109" s="22"/>
      <c r="AR109" s="22"/>
      <c r="AS109" s="22"/>
      <c r="AT109" s="22">
        <f t="shared" si="59"/>
        <v>0</v>
      </c>
      <c r="AU109" s="22">
        <v>0</v>
      </c>
      <c r="AV109" s="22">
        <v>0</v>
      </c>
      <c r="AW109" s="22">
        <v>0</v>
      </c>
      <c r="AX109" s="22">
        <v>0</v>
      </c>
      <c r="AY109" s="22">
        <v>0</v>
      </c>
      <c r="AZ109" s="22">
        <f t="shared" si="60"/>
        <v>0</v>
      </c>
      <c r="BA109" s="22"/>
      <c r="BB109" s="22">
        <v>0</v>
      </c>
      <c r="BC109" s="22">
        <v>0</v>
      </c>
      <c r="BD109" s="22"/>
      <c r="BE109" s="22"/>
      <c r="BF109" s="22"/>
      <c r="BG109" s="22"/>
      <c r="BH109" s="22">
        <f t="shared" si="61"/>
        <v>0</v>
      </c>
    </row>
    <row r="110" spans="1:63" ht="12.6" customHeight="1" x14ac:dyDescent="0.25">
      <c r="A110" s="25" t="s">
        <v>247</v>
      </c>
      <c r="B110" t="s">
        <v>248</v>
      </c>
      <c r="C110" s="22"/>
      <c r="D110" s="22">
        <f t="shared" si="50"/>
        <v>0</v>
      </c>
      <c r="E110" s="22"/>
      <c r="F110" s="22">
        <f t="shared" si="51"/>
        <v>0</v>
      </c>
      <c r="G110" s="22">
        <f t="shared" si="52"/>
        <v>0</v>
      </c>
      <c r="H110" s="22">
        <v>0</v>
      </c>
      <c r="I110" s="22">
        <v>0</v>
      </c>
      <c r="J110" s="2">
        <v>0</v>
      </c>
      <c r="K110" s="22">
        <v>0</v>
      </c>
      <c r="L110" s="22">
        <f t="shared" si="53"/>
        <v>0</v>
      </c>
      <c r="M110" s="22">
        <f t="shared" si="54"/>
        <v>0</v>
      </c>
      <c r="N110" s="22">
        <v>0</v>
      </c>
      <c r="O110" s="22">
        <f t="shared" si="55"/>
        <v>0</v>
      </c>
      <c r="P110" s="24">
        <f t="shared" si="56"/>
        <v>0</v>
      </c>
      <c r="Q110" s="24">
        <f t="shared" si="57"/>
        <v>0</v>
      </c>
      <c r="R110" s="24">
        <f t="shared" si="58"/>
        <v>0</v>
      </c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22"/>
      <c r="AK110" s="22"/>
      <c r="AL110" s="22"/>
      <c r="AM110" s="22"/>
      <c r="AN110" s="22"/>
      <c r="AO110" s="22"/>
      <c r="AP110" s="22"/>
      <c r="AQ110" s="22"/>
      <c r="AR110" s="22"/>
      <c r="AS110" s="22"/>
      <c r="AT110" s="22">
        <f t="shared" si="59"/>
        <v>0</v>
      </c>
      <c r="AU110" s="22">
        <v>0</v>
      </c>
      <c r="AV110" s="22">
        <v>0</v>
      </c>
      <c r="AW110" s="22">
        <v>0</v>
      </c>
      <c r="AX110" s="22">
        <v>0</v>
      </c>
      <c r="AY110" s="22">
        <v>0</v>
      </c>
      <c r="AZ110" s="22">
        <f t="shared" si="60"/>
        <v>0</v>
      </c>
      <c r="BA110" s="22"/>
      <c r="BB110" s="22">
        <v>0</v>
      </c>
      <c r="BC110" s="22">
        <v>0</v>
      </c>
      <c r="BD110" s="22"/>
      <c r="BE110" s="22"/>
      <c r="BF110" s="22"/>
      <c r="BG110" s="22"/>
      <c r="BH110" s="22">
        <f t="shared" si="61"/>
        <v>0</v>
      </c>
    </row>
    <row r="111" spans="1:63" x14ac:dyDescent="0.25">
      <c r="A111" s="25"/>
      <c r="C111" s="22"/>
      <c r="D111" s="22"/>
      <c r="E111" s="22"/>
      <c r="F111" s="22"/>
      <c r="G111" s="22"/>
      <c r="H111" s="22"/>
      <c r="I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22"/>
      <c r="AK111" s="22"/>
      <c r="AL111" s="22"/>
      <c r="AM111" s="22"/>
      <c r="AN111" s="22"/>
      <c r="AO111" s="22"/>
      <c r="AP111" s="22"/>
      <c r="AQ111" s="22"/>
      <c r="AR111" s="22"/>
      <c r="AS111" s="22"/>
      <c r="AT111" s="22"/>
      <c r="AU111" s="22"/>
      <c r="AV111" s="22"/>
      <c r="AW111" s="22"/>
      <c r="AX111" s="22"/>
      <c r="AY111" s="22"/>
      <c r="AZ111" s="22"/>
      <c r="BA111" s="22"/>
      <c r="BC111" s="22"/>
      <c r="BD111" s="22"/>
      <c r="BE111" s="22"/>
      <c r="BF111" s="22"/>
      <c r="BG111" s="22"/>
      <c r="BH111" s="3"/>
    </row>
    <row r="112" spans="1:63" ht="13.5" customHeight="1" x14ac:dyDescent="0.25">
      <c r="A112" s="35" t="s">
        <v>249</v>
      </c>
      <c r="B112" s="38" t="s">
        <v>250</v>
      </c>
      <c r="C112" s="18">
        <f>SUM(C114:C123)</f>
        <v>72803433</v>
      </c>
      <c r="D112" s="18">
        <f>SUM(D114:E123)</f>
        <v>0</v>
      </c>
      <c r="E112" s="18">
        <f>SUM(E114:E120)</f>
        <v>0</v>
      </c>
      <c r="F112" s="18">
        <f t="shared" ref="F112:R112" si="62">SUM(F114:F123)</f>
        <v>0</v>
      </c>
      <c r="G112" s="18">
        <f>SUM(G114:G123)</f>
        <v>72803433</v>
      </c>
      <c r="H112" s="18">
        <f t="shared" si="62"/>
        <v>0</v>
      </c>
      <c r="I112" s="18">
        <f t="shared" si="62"/>
        <v>662940.88</v>
      </c>
      <c r="J112" s="68">
        <f t="shared" si="62"/>
        <v>572065.65</v>
      </c>
      <c r="K112" s="18">
        <f t="shared" si="62"/>
        <v>8886737.5500000007</v>
      </c>
      <c r="L112" s="18">
        <f t="shared" si="62"/>
        <v>10121744.079999998</v>
      </c>
      <c r="M112" s="18">
        <f t="shared" si="62"/>
        <v>10121744.079999998</v>
      </c>
      <c r="N112" s="18">
        <f t="shared" si="62"/>
        <v>36616800</v>
      </c>
      <c r="O112" s="18">
        <f t="shared" si="62"/>
        <v>-28200000</v>
      </c>
      <c r="P112" s="19">
        <f t="shared" si="62"/>
        <v>62681688.920000002</v>
      </c>
      <c r="Q112" s="19">
        <f t="shared" si="62"/>
        <v>36186633</v>
      </c>
      <c r="R112" s="19">
        <f t="shared" si="62"/>
        <v>34481688.920000002</v>
      </c>
      <c r="S112" s="18">
        <f t="shared" ref="S112:AA112" si="63">SUM(S114:S120)</f>
        <v>0</v>
      </c>
      <c r="T112" s="18">
        <f>SUM(T114:T123)</f>
        <v>0</v>
      </c>
      <c r="U112" s="18">
        <f>SUM(U114:U124)</f>
        <v>0</v>
      </c>
      <c r="V112" s="18">
        <f t="shared" si="63"/>
        <v>0</v>
      </c>
      <c r="W112" s="18">
        <f>SUM(W114:W123)</f>
        <v>0</v>
      </c>
      <c r="X112" s="18">
        <f>SUM(X114:X123)</f>
        <v>0</v>
      </c>
      <c r="Y112" s="18">
        <f>SUM(Y114:Y123)</f>
        <v>0</v>
      </c>
      <c r="Z112" s="18">
        <f t="shared" si="63"/>
        <v>0</v>
      </c>
      <c r="AA112" s="18">
        <f t="shared" si="63"/>
        <v>0</v>
      </c>
      <c r="AB112" s="18">
        <f>SUM(AB114:AB123)</f>
        <v>0</v>
      </c>
      <c r="AC112" s="18">
        <f>SUM(AC114:AC123)</f>
        <v>0</v>
      </c>
      <c r="AD112" s="18">
        <f>SUM(AD114:AD120)</f>
        <v>0</v>
      </c>
      <c r="AE112" s="18">
        <f>SUM(AE114:AE120)</f>
        <v>0</v>
      </c>
      <c r="AF112" s="18">
        <f>SUM(AF114:AF123)</f>
        <v>0</v>
      </c>
      <c r="AG112" s="18">
        <f>SUM(AG114:AG120)</f>
        <v>0</v>
      </c>
      <c r="AH112" s="18"/>
      <c r="AI112" s="18">
        <f>SUM(AI114:AI123)</f>
        <v>0</v>
      </c>
      <c r="AJ112" s="18">
        <f t="shared" ref="AJ112:AQ112" si="64">SUM(AJ114:AJ120)</f>
        <v>0</v>
      </c>
      <c r="AK112" s="18">
        <f t="shared" si="64"/>
        <v>0</v>
      </c>
      <c r="AL112" s="18">
        <f t="shared" si="64"/>
        <v>0</v>
      </c>
      <c r="AM112" s="18">
        <f t="shared" si="64"/>
        <v>0</v>
      </c>
      <c r="AN112" s="18">
        <f t="shared" si="64"/>
        <v>0</v>
      </c>
      <c r="AO112" s="18">
        <f t="shared" si="64"/>
        <v>0</v>
      </c>
      <c r="AP112" s="18">
        <f t="shared" si="64"/>
        <v>0</v>
      </c>
      <c r="AQ112" s="18">
        <f t="shared" si="64"/>
        <v>0</v>
      </c>
      <c r="AR112" s="18"/>
      <c r="AS112" s="18"/>
      <c r="AT112" s="18">
        <f>SUM(AT114:AT123)</f>
        <v>0</v>
      </c>
      <c r="AU112" s="18">
        <f t="shared" ref="AU112:BH112" si="65">SUM(AU114:AU120)</f>
        <v>0</v>
      </c>
      <c r="AV112" s="18">
        <f t="shared" si="65"/>
        <v>0</v>
      </c>
      <c r="AW112" s="18">
        <f t="shared" si="65"/>
        <v>0</v>
      </c>
      <c r="AX112" s="18">
        <f t="shared" si="65"/>
        <v>0</v>
      </c>
      <c r="AY112" s="18">
        <f t="shared" si="65"/>
        <v>0</v>
      </c>
      <c r="AZ112" s="18">
        <f t="shared" si="65"/>
        <v>0</v>
      </c>
      <c r="BA112" s="18">
        <f>SUM(BA114:BA123)</f>
        <v>0</v>
      </c>
      <c r="BB112" s="18">
        <f t="shared" si="65"/>
        <v>0</v>
      </c>
      <c r="BC112" s="18">
        <f t="shared" si="65"/>
        <v>0</v>
      </c>
      <c r="BD112" s="18">
        <f t="shared" si="65"/>
        <v>0</v>
      </c>
      <c r="BE112" s="18">
        <f t="shared" si="65"/>
        <v>0</v>
      </c>
      <c r="BF112" s="18">
        <f t="shared" si="65"/>
        <v>0</v>
      </c>
      <c r="BG112" s="18">
        <f t="shared" si="65"/>
        <v>0</v>
      </c>
      <c r="BH112" s="18">
        <f t="shared" si="65"/>
        <v>0</v>
      </c>
    </row>
    <row r="113" spans="1:63" ht="13.5" customHeight="1" x14ac:dyDescent="0.25">
      <c r="A113" s="11"/>
      <c r="B113" s="1"/>
      <c r="C113" s="3"/>
      <c r="D113" s="3"/>
      <c r="E113" s="3"/>
      <c r="F113" s="3"/>
      <c r="G113" s="3"/>
      <c r="H113" s="3"/>
      <c r="I113" s="22"/>
      <c r="K113" s="22"/>
      <c r="L113" s="22"/>
      <c r="M113" s="22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</row>
    <row r="114" spans="1:63" ht="12.75" customHeight="1" x14ac:dyDescent="0.25">
      <c r="A114" s="25" t="s">
        <v>251</v>
      </c>
      <c r="B114" s="39" t="s">
        <v>252</v>
      </c>
      <c r="C114" s="22"/>
      <c r="D114" s="22">
        <f t="shared" ref="D114:D123" si="66">+BH114</f>
        <v>0</v>
      </c>
      <c r="E114" s="22"/>
      <c r="F114" s="22">
        <f t="shared" ref="F114:F123" si="67">+AT114</f>
        <v>0</v>
      </c>
      <c r="G114" s="22">
        <f t="shared" ref="G114:G123" si="68">+C114+D114+F114+E114</f>
        <v>0</v>
      </c>
      <c r="H114" s="22"/>
      <c r="I114" s="22">
        <v>0</v>
      </c>
      <c r="J114" s="2">
        <v>0</v>
      </c>
      <c r="K114" s="22">
        <v>0</v>
      </c>
      <c r="L114" s="22">
        <f t="shared" ref="L114:L123" si="69">SUM(I114:K114)</f>
        <v>0</v>
      </c>
      <c r="M114" s="22">
        <f t="shared" ref="M114:M123" si="70">+L114+H114</f>
        <v>0</v>
      </c>
      <c r="N114" s="22">
        <v>0</v>
      </c>
      <c r="O114" s="22">
        <f t="shared" ref="O114:O122" si="71">IF(N114&gt;0,(M114-N114),0)</f>
        <v>0</v>
      </c>
      <c r="P114" s="24">
        <f t="shared" ref="P114:P123" si="72">G114-M114</f>
        <v>0</v>
      </c>
      <c r="Q114" s="24">
        <f t="shared" ref="Q114:Q123" si="73">G114-N114</f>
        <v>0</v>
      </c>
      <c r="R114" s="24">
        <f t="shared" ref="R114:R123" si="74">IF(O114&gt;0,(G114-M114-O114),(G114-M114+O114))</f>
        <v>0</v>
      </c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22"/>
      <c r="AK114" s="22"/>
      <c r="AL114" s="22"/>
      <c r="AM114" s="22"/>
      <c r="AN114" s="22"/>
      <c r="AO114" s="22"/>
      <c r="AP114" s="22"/>
      <c r="AQ114" s="22"/>
      <c r="AR114" s="22"/>
      <c r="AS114" s="22"/>
      <c r="AT114" s="22">
        <f t="shared" ref="AT114:AT123" si="75">SUM(S114:AS114)</f>
        <v>0</v>
      </c>
      <c r="AU114" s="22">
        <v>0</v>
      </c>
      <c r="AV114" s="22">
        <v>0</v>
      </c>
      <c r="AW114" s="22">
        <v>0</v>
      </c>
      <c r="AX114" s="22">
        <v>0</v>
      </c>
      <c r="AY114" s="22">
        <v>0</v>
      </c>
      <c r="AZ114" s="22">
        <f>+AU114+AV114+AW114+AX114+AY114</f>
        <v>0</v>
      </c>
      <c r="BA114" s="22">
        <v>0</v>
      </c>
      <c r="BC114" s="22"/>
      <c r="BE114" s="22"/>
      <c r="BF114" s="22"/>
      <c r="BG114" s="22"/>
      <c r="BH114" s="22">
        <f t="shared" ref="BH114:BH123" si="76">SUM(BA114:BF114)</f>
        <v>0</v>
      </c>
    </row>
    <row r="115" spans="1:63" ht="12.75" customHeight="1" x14ac:dyDescent="0.25">
      <c r="A115" s="25" t="s">
        <v>308</v>
      </c>
      <c r="B115" s="39" t="s">
        <v>254</v>
      </c>
      <c r="C115" s="22">
        <v>6817796</v>
      </c>
      <c r="D115" s="22">
        <f>+BH115</f>
        <v>0</v>
      </c>
      <c r="E115" s="22"/>
      <c r="F115" s="22">
        <f t="shared" si="67"/>
        <v>0</v>
      </c>
      <c r="G115" s="22">
        <f t="shared" si="68"/>
        <v>6817796</v>
      </c>
      <c r="H115" s="22"/>
      <c r="I115" s="22">
        <v>433873.58</v>
      </c>
      <c r="J115" s="2">
        <v>398941.2</v>
      </c>
      <c r="K115" s="22">
        <v>405385.69</v>
      </c>
      <c r="L115" s="22">
        <f t="shared" si="69"/>
        <v>1238200.47</v>
      </c>
      <c r="M115" s="22">
        <f>+L115+H115</f>
        <v>1238200.47</v>
      </c>
      <c r="N115" s="22">
        <v>0</v>
      </c>
      <c r="O115" s="22">
        <f>IF(N115&gt;0,(M115-N115),0)</f>
        <v>0</v>
      </c>
      <c r="P115" s="24">
        <f>G115-M115</f>
        <v>5579595.5300000003</v>
      </c>
      <c r="Q115" s="24">
        <f>G115-N115</f>
        <v>6817796</v>
      </c>
      <c r="R115" s="24">
        <f>IF(O115&gt;0,(G115-M115-O115),(G115-M115+O115))</f>
        <v>5579595.5300000003</v>
      </c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2"/>
      <c r="AL115" s="22"/>
      <c r="AM115" s="22"/>
      <c r="AN115" s="22"/>
      <c r="AO115" s="22"/>
      <c r="AP115" s="22"/>
      <c r="AQ115" s="22"/>
      <c r="AR115" s="22"/>
      <c r="AS115" s="22"/>
      <c r="AT115" s="22">
        <f t="shared" si="75"/>
        <v>0</v>
      </c>
      <c r="AU115" s="22"/>
      <c r="AV115" s="22"/>
      <c r="AW115" s="22"/>
      <c r="AX115" s="22"/>
      <c r="AY115" s="22"/>
      <c r="AZ115" s="22"/>
      <c r="BA115" s="22"/>
      <c r="BC115" s="22"/>
      <c r="BE115" s="22"/>
      <c r="BF115" s="22"/>
      <c r="BG115" s="22"/>
      <c r="BH115" s="22">
        <f t="shared" si="76"/>
        <v>0</v>
      </c>
    </row>
    <row r="116" spans="1:63" ht="12.75" customHeight="1" x14ac:dyDescent="0.25">
      <c r="A116" s="25" t="s">
        <v>309</v>
      </c>
      <c r="B116" s="39" t="s">
        <v>254</v>
      </c>
      <c r="C116" s="22">
        <v>1085637</v>
      </c>
      <c r="D116" s="22">
        <f>+BH116</f>
        <v>0</v>
      </c>
      <c r="E116" s="22"/>
      <c r="F116" s="22">
        <f t="shared" si="67"/>
        <v>0</v>
      </c>
      <c r="G116" s="22">
        <f t="shared" si="68"/>
        <v>1085637</v>
      </c>
      <c r="H116" s="22"/>
      <c r="I116" s="22">
        <v>69088.149999999994</v>
      </c>
      <c r="J116" s="2">
        <v>63525.65</v>
      </c>
      <c r="K116" s="22">
        <v>64551.86</v>
      </c>
      <c r="L116" s="22">
        <f t="shared" si="69"/>
        <v>197165.65999999997</v>
      </c>
      <c r="M116" s="22">
        <f>+L116+H116</f>
        <v>197165.65999999997</v>
      </c>
      <c r="N116" s="22">
        <v>0</v>
      </c>
      <c r="O116" s="22">
        <f>IF(N116&gt;0,(M116-N116),0)</f>
        <v>0</v>
      </c>
      <c r="P116" s="24">
        <f>G116-M116</f>
        <v>888471.34000000008</v>
      </c>
      <c r="Q116" s="24">
        <f>G116-N116</f>
        <v>1085637</v>
      </c>
      <c r="R116" s="24">
        <f>IF(O116&gt;0,(G116-M116-O116),(G116-M116+O116))</f>
        <v>888471.34000000008</v>
      </c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2"/>
      <c r="AL116" s="22"/>
      <c r="AM116" s="22"/>
      <c r="AN116" s="22"/>
      <c r="AO116" s="22"/>
      <c r="AP116" s="22"/>
      <c r="AQ116" s="22"/>
      <c r="AR116" s="22"/>
      <c r="AS116" s="22"/>
      <c r="AT116" s="22">
        <f t="shared" si="75"/>
        <v>0</v>
      </c>
      <c r="AU116" s="22"/>
      <c r="AV116" s="22"/>
      <c r="AW116" s="22"/>
      <c r="AX116" s="22"/>
      <c r="AY116" s="22"/>
      <c r="AZ116" s="22"/>
      <c r="BA116" s="22"/>
      <c r="BC116" s="22"/>
      <c r="BE116" s="22"/>
      <c r="BF116" s="22"/>
      <c r="BG116" s="22"/>
      <c r="BH116" s="22">
        <f t="shared" si="76"/>
        <v>0</v>
      </c>
    </row>
    <row r="117" spans="1:63" ht="12.75" customHeight="1" x14ac:dyDescent="0.25">
      <c r="A117" s="25" t="s">
        <v>256</v>
      </c>
      <c r="B117" s="39" t="s">
        <v>257</v>
      </c>
      <c r="C117" s="22"/>
      <c r="D117" s="22">
        <f>+BH117</f>
        <v>0</v>
      </c>
      <c r="E117" s="22"/>
      <c r="F117" s="22">
        <f t="shared" si="67"/>
        <v>0</v>
      </c>
      <c r="G117" s="22">
        <f t="shared" si="68"/>
        <v>0</v>
      </c>
      <c r="H117" s="22"/>
      <c r="I117" s="22">
        <v>0</v>
      </c>
      <c r="K117" s="22"/>
      <c r="L117" s="22">
        <f t="shared" si="69"/>
        <v>0</v>
      </c>
      <c r="M117" s="22">
        <f>+L117+H117</f>
        <v>0</v>
      </c>
      <c r="N117" s="22">
        <v>0</v>
      </c>
      <c r="O117" s="22">
        <f>IF(N117&gt;0,(M117-N117),0)</f>
        <v>0</v>
      </c>
      <c r="P117" s="24">
        <f>G117-M117</f>
        <v>0</v>
      </c>
      <c r="Q117" s="24">
        <f>G117-N117</f>
        <v>0</v>
      </c>
      <c r="R117" s="24">
        <f>IF(O117&gt;0,(G117-M117-O117),(G117-M117+O117))</f>
        <v>0</v>
      </c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22"/>
      <c r="AK117" s="22"/>
      <c r="AL117" s="22"/>
      <c r="AM117" s="22"/>
      <c r="AN117" s="22"/>
      <c r="AO117" s="22"/>
      <c r="AP117" s="22"/>
      <c r="AQ117" s="22"/>
      <c r="AR117" s="22"/>
      <c r="AS117" s="22"/>
      <c r="AT117" s="22">
        <f t="shared" si="75"/>
        <v>0</v>
      </c>
      <c r="AU117" s="22"/>
      <c r="AV117" s="22"/>
      <c r="AW117" s="22"/>
      <c r="AX117" s="22"/>
      <c r="AY117" s="22"/>
      <c r="AZ117" s="22"/>
      <c r="BA117" s="22"/>
      <c r="BC117" s="22"/>
      <c r="BE117" s="22"/>
      <c r="BF117" s="22"/>
      <c r="BG117" s="22"/>
      <c r="BH117" s="22">
        <f t="shared" si="76"/>
        <v>0</v>
      </c>
    </row>
    <row r="118" spans="1:63" s="1" customFormat="1" x14ac:dyDescent="0.25">
      <c r="A118" s="25" t="s">
        <v>258</v>
      </c>
      <c r="B118" t="s">
        <v>259</v>
      </c>
      <c r="C118" s="22">
        <v>14000000</v>
      </c>
      <c r="D118" s="22">
        <f>+BH118</f>
        <v>0</v>
      </c>
      <c r="E118" s="22"/>
      <c r="F118" s="22">
        <f t="shared" si="67"/>
        <v>0</v>
      </c>
      <c r="G118" s="22">
        <f t="shared" si="68"/>
        <v>14000000</v>
      </c>
      <c r="H118" s="22"/>
      <c r="I118" s="22">
        <v>0</v>
      </c>
      <c r="J118" s="2">
        <v>0</v>
      </c>
      <c r="K118" s="22">
        <v>8416800</v>
      </c>
      <c r="L118" s="22">
        <f t="shared" si="69"/>
        <v>8416800</v>
      </c>
      <c r="M118" s="22">
        <f t="shared" si="70"/>
        <v>8416800</v>
      </c>
      <c r="N118" s="22">
        <v>8416800</v>
      </c>
      <c r="O118" s="22">
        <f t="shared" si="71"/>
        <v>0</v>
      </c>
      <c r="P118" s="24">
        <f t="shared" si="72"/>
        <v>5583200</v>
      </c>
      <c r="Q118" s="24">
        <f t="shared" si="73"/>
        <v>5583200</v>
      </c>
      <c r="R118" s="24">
        <f t="shared" si="74"/>
        <v>5583200</v>
      </c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  <c r="AJ118" s="22"/>
      <c r="AK118" s="22"/>
      <c r="AL118" s="22"/>
      <c r="AM118" s="22"/>
      <c r="AN118" s="22"/>
      <c r="AO118" s="22"/>
      <c r="AP118" s="22"/>
      <c r="AQ118" s="22"/>
      <c r="AR118" s="22"/>
      <c r="AS118" s="22"/>
      <c r="AT118" s="22">
        <f t="shared" si="75"/>
        <v>0</v>
      </c>
      <c r="AU118" s="22">
        <v>0</v>
      </c>
      <c r="AV118" s="22">
        <v>0</v>
      </c>
      <c r="AW118" s="22">
        <v>0</v>
      </c>
      <c r="AX118" s="22">
        <v>0</v>
      </c>
      <c r="AY118" s="22">
        <v>0</v>
      </c>
      <c r="AZ118" s="22">
        <f>+AU118+AV118+AW118+AX118+AY118</f>
        <v>0</v>
      </c>
      <c r="BA118" s="22">
        <v>0</v>
      </c>
      <c r="BB118" s="22"/>
      <c r="BC118" s="22"/>
      <c r="BD118" s="22"/>
      <c r="BE118" s="22"/>
      <c r="BF118" s="22"/>
      <c r="BG118" s="22"/>
      <c r="BH118" s="22">
        <f t="shared" si="76"/>
        <v>0</v>
      </c>
      <c r="BI118"/>
      <c r="BJ118"/>
      <c r="BK118"/>
    </row>
    <row r="119" spans="1:63" s="1" customFormat="1" ht="12.9" customHeight="1" x14ac:dyDescent="0.25">
      <c r="A119" s="25" t="s">
        <v>260</v>
      </c>
      <c r="B119" t="s">
        <v>261</v>
      </c>
      <c r="C119" s="22">
        <v>20400000</v>
      </c>
      <c r="D119" s="22">
        <f>+BH119</f>
        <v>0</v>
      </c>
      <c r="E119" s="22"/>
      <c r="F119" s="22">
        <f>+AT119</f>
        <v>0</v>
      </c>
      <c r="G119" s="22">
        <f t="shared" si="68"/>
        <v>20400000</v>
      </c>
      <c r="H119" s="22"/>
      <c r="I119" s="22">
        <v>0</v>
      </c>
      <c r="J119" s="2">
        <v>0</v>
      </c>
      <c r="K119" s="22">
        <v>0</v>
      </c>
      <c r="L119" s="22">
        <f t="shared" si="69"/>
        <v>0</v>
      </c>
      <c r="M119" s="22">
        <f t="shared" si="70"/>
        <v>0</v>
      </c>
      <c r="N119" s="22">
        <v>0</v>
      </c>
      <c r="O119" s="22">
        <f t="shared" si="71"/>
        <v>0</v>
      </c>
      <c r="P119" s="24">
        <f t="shared" si="72"/>
        <v>20400000</v>
      </c>
      <c r="Q119" s="24">
        <f t="shared" si="73"/>
        <v>20400000</v>
      </c>
      <c r="R119" s="24">
        <f t="shared" si="74"/>
        <v>20400000</v>
      </c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  <c r="AJ119" s="22"/>
      <c r="AK119" s="22"/>
      <c r="AL119" s="22"/>
      <c r="AM119" s="22"/>
      <c r="AN119" s="22"/>
      <c r="AO119" s="22"/>
      <c r="AP119" s="22"/>
      <c r="AQ119" s="22"/>
      <c r="AR119" s="22"/>
      <c r="AS119" s="22"/>
      <c r="AT119" s="22">
        <f t="shared" si="75"/>
        <v>0</v>
      </c>
      <c r="AU119" s="22"/>
      <c r="AV119" s="22"/>
      <c r="AW119" s="22"/>
      <c r="AX119" s="22"/>
      <c r="AY119" s="22"/>
      <c r="AZ119" s="22"/>
      <c r="BA119" s="22"/>
      <c r="BB119" s="22"/>
      <c r="BC119" s="22"/>
      <c r="BD119" s="22"/>
      <c r="BE119" s="22"/>
      <c r="BF119" s="22"/>
      <c r="BG119" s="22"/>
      <c r="BH119" s="22">
        <f t="shared" si="76"/>
        <v>0</v>
      </c>
      <c r="BI119"/>
      <c r="BJ119"/>
      <c r="BK119"/>
    </row>
    <row r="120" spans="1:63" ht="12.6" customHeight="1" x14ac:dyDescent="0.25">
      <c r="A120" s="25" t="s">
        <v>262</v>
      </c>
      <c r="B120" t="s">
        <v>263</v>
      </c>
      <c r="C120" s="22">
        <v>400000</v>
      </c>
      <c r="D120" s="22">
        <f t="shared" si="66"/>
        <v>0</v>
      </c>
      <c r="E120" s="22"/>
      <c r="F120" s="22">
        <f t="shared" si="67"/>
        <v>0</v>
      </c>
      <c r="G120" s="22">
        <f t="shared" si="68"/>
        <v>400000</v>
      </c>
      <c r="H120" s="22"/>
      <c r="I120" s="22">
        <v>159979.15000000002</v>
      </c>
      <c r="J120" s="2">
        <v>109598.8</v>
      </c>
      <c r="K120" s="22">
        <v>0</v>
      </c>
      <c r="L120" s="22">
        <f t="shared" si="69"/>
        <v>269577.95</v>
      </c>
      <c r="M120" s="22">
        <f t="shared" si="70"/>
        <v>269577.95</v>
      </c>
      <c r="N120" s="22">
        <v>0</v>
      </c>
      <c r="O120" s="22">
        <f t="shared" si="71"/>
        <v>0</v>
      </c>
      <c r="P120" s="24">
        <f t="shared" si="72"/>
        <v>130422.04999999999</v>
      </c>
      <c r="Q120" s="24">
        <f t="shared" si="73"/>
        <v>400000</v>
      </c>
      <c r="R120" s="24">
        <f t="shared" si="74"/>
        <v>130422.04999999999</v>
      </c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  <c r="AJ120" s="22"/>
      <c r="AK120" s="22"/>
      <c r="AL120" s="22"/>
      <c r="AM120" s="22"/>
      <c r="AN120" s="22"/>
      <c r="AO120" s="22"/>
      <c r="AP120" s="22"/>
      <c r="AQ120" s="22"/>
      <c r="AR120" s="22"/>
      <c r="AS120" s="22"/>
      <c r="AT120" s="22">
        <f t="shared" si="75"/>
        <v>0</v>
      </c>
      <c r="AU120" s="22">
        <v>0</v>
      </c>
      <c r="AV120" s="22">
        <v>0</v>
      </c>
      <c r="AW120" s="22">
        <v>0</v>
      </c>
      <c r="AX120" s="22">
        <v>0</v>
      </c>
      <c r="AY120" s="22">
        <v>0</v>
      </c>
      <c r="AZ120" s="22">
        <f>+AU120+AV120+AW120+AX120+AY120</f>
        <v>0</v>
      </c>
      <c r="BA120" s="22">
        <v>0</v>
      </c>
      <c r="BC120" s="22"/>
      <c r="BD120" s="22"/>
      <c r="BE120" s="22"/>
      <c r="BF120" s="22"/>
      <c r="BG120" s="22"/>
      <c r="BH120" s="22">
        <f t="shared" si="76"/>
        <v>0</v>
      </c>
    </row>
    <row r="121" spans="1:63" ht="12.6" customHeight="1" x14ac:dyDescent="0.25">
      <c r="A121" s="25" t="s">
        <v>264</v>
      </c>
      <c r="B121" t="s">
        <v>265</v>
      </c>
      <c r="C121" s="22"/>
      <c r="D121" s="22">
        <f t="shared" si="66"/>
        <v>0</v>
      </c>
      <c r="E121" s="22"/>
      <c r="F121" s="22">
        <f t="shared" si="67"/>
        <v>0</v>
      </c>
      <c r="G121" s="22">
        <f t="shared" si="68"/>
        <v>0</v>
      </c>
      <c r="H121" s="22"/>
      <c r="I121" s="22">
        <v>0</v>
      </c>
      <c r="J121" s="2">
        <v>0</v>
      </c>
      <c r="K121" s="22">
        <v>0</v>
      </c>
      <c r="L121" s="22">
        <f t="shared" si="69"/>
        <v>0</v>
      </c>
      <c r="M121" s="22">
        <f t="shared" si="70"/>
        <v>0</v>
      </c>
      <c r="N121" s="22">
        <v>0</v>
      </c>
      <c r="O121" s="22">
        <f t="shared" si="71"/>
        <v>0</v>
      </c>
      <c r="P121" s="24">
        <f t="shared" si="72"/>
        <v>0</v>
      </c>
      <c r="Q121" s="24">
        <f t="shared" si="73"/>
        <v>0</v>
      </c>
      <c r="R121" s="24">
        <f t="shared" si="74"/>
        <v>0</v>
      </c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22"/>
      <c r="AK121" s="22"/>
      <c r="AL121" s="22"/>
      <c r="AM121" s="22"/>
      <c r="AN121" s="22"/>
      <c r="AO121" s="22"/>
      <c r="AP121" s="22"/>
      <c r="AQ121" s="22"/>
      <c r="AR121" s="22"/>
      <c r="AS121" s="22"/>
      <c r="AT121" s="22">
        <f t="shared" si="75"/>
        <v>0</v>
      </c>
      <c r="AU121" s="22"/>
      <c r="AV121" s="22"/>
      <c r="AW121" s="22"/>
      <c r="AX121" s="22"/>
      <c r="AY121" s="22"/>
      <c r="AZ121" s="22"/>
      <c r="BA121" s="22"/>
      <c r="BC121" s="22"/>
      <c r="BD121" s="22"/>
      <c r="BE121" s="22"/>
      <c r="BF121" s="22"/>
      <c r="BG121" s="22"/>
      <c r="BH121" s="22"/>
    </row>
    <row r="122" spans="1:63" ht="12.6" customHeight="1" x14ac:dyDescent="0.25">
      <c r="A122" s="25" t="s">
        <v>266</v>
      </c>
      <c r="B122" t="s">
        <v>316</v>
      </c>
      <c r="C122" s="22"/>
      <c r="D122" s="22">
        <f t="shared" si="66"/>
        <v>0</v>
      </c>
      <c r="E122" s="22"/>
      <c r="F122" s="22">
        <f t="shared" si="67"/>
        <v>0</v>
      </c>
      <c r="G122" s="22">
        <f t="shared" si="68"/>
        <v>0</v>
      </c>
      <c r="H122" s="22"/>
      <c r="I122" s="22"/>
      <c r="J122" s="2">
        <v>0</v>
      </c>
      <c r="K122" s="22">
        <v>0</v>
      </c>
      <c r="L122" s="22">
        <f t="shared" si="69"/>
        <v>0</v>
      </c>
      <c r="M122" s="22">
        <f t="shared" si="70"/>
        <v>0</v>
      </c>
      <c r="N122" s="22">
        <v>0</v>
      </c>
      <c r="O122" s="22">
        <f t="shared" si="71"/>
        <v>0</v>
      </c>
      <c r="P122" s="24">
        <f t="shared" si="72"/>
        <v>0</v>
      </c>
      <c r="Q122" s="24">
        <f t="shared" si="73"/>
        <v>0</v>
      </c>
      <c r="R122" s="24">
        <f t="shared" si="74"/>
        <v>0</v>
      </c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L122" s="22"/>
      <c r="AM122" s="22"/>
      <c r="AN122" s="22"/>
      <c r="AO122" s="22"/>
      <c r="AP122" s="22"/>
      <c r="AQ122" s="22"/>
      <c r="AR122" s="22"/>
      <c r="AS122" s="22"/>
      <c r="AT122" s="22">
        <f t="shared" si="75"/>
        <v>0</v>
      </c>
      <c r="AU122" s="22"/>
      <c r="AV122" s="22"/>
      <c r="AW122" s="22"/>
      <c r="AX122" s="22"/>
      <c r="AY122" s="22"/>
      <c r="AZ122" s="22"/>
      <c r="BA122" s="22"/>
      <c r="BC122" s="22"/>
      <c r="BD122" s="22"/>
      <c r="BE122" s="22"/>
      <c r="BF122" s="22"/>
      <c r="BG122" s="22"/>
      <c r="BH122" s="22">
        <f t="shared" si="76"/>
        <v>0</v>
      </c>
    </row>
    <row r="123" spans="1:63" ht="12.6" customHeight="1" x14ac:dyDescent="0.25">
      <c r="A123" s="25" t="s">
        <v>268</v>
      </c>
      <c r="B123" t="s">
        <v>269</v>
      </c>
      <c r="C123" s="22">
        <v>30100000</v>
      </c>
      <c r="D123" s="22">
        <f t="shared" si="66"/>
        <v>0</v>
      </c>
      <c r="E123" s="22"/>
      <c r="F123" s="22">
        <f t="shared" si="67"/>
        <v>0</v>
      </c>
      <c r="G123" s="22">
        <f t="shared" si="68"/>
        <v>30100000</v>
      </c>
      <c r="H123" s="22"/>
      <c r="I123" s="22">
        <v>0</v>
      </c>
      <c r="J123" s="2">
        <v>0</v>
      </c>
      <c r="K123" s="22">
        <v>0</v>
      </c>
      <c r="L123" s="22">
        <f t="shared" si="69"/>
        <v>0</v>
      </c>
      <c r="M123" s="22">
        <f t="shared" si="70"/>
        <v>0</v>
      </c>
      <c r="N123" s="22">
        <v>28200000</v>
      </c>
      <c r="O123" s="22">
        <f>IF(N123&gt;0,(M123-N123),0)</f>
        <v>-28200000</v>
      </c>
      <c r="P123" s="24">
        <f t="shared" si="72"/>
        <v>30100000</v>
      </c>
      <c r="Q123" s="24">
        <f t="shared" si="73"/>
        <v>1900000</v>
      </c>
      <c r="R123" s="24">
        <f t="shared" si="74"/>
        <v>1900000</v>
      </c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/>
      <c r="AT123" s="22">
        <f t="shared" si="75"/>
        <v>0</v>
      </c>
      <c r="AU123" s="22">
        <v>0</v>
      </c>
      <c r="AV123" s="22">
        <v>0</v>
      </c>
      <c r="AW123" s="22">
        <v>0</v>
      </c>
      <c r="AX123" s="22">
        <v>0</v>
      </c>
      <c r="AY123" s="22">
        <v>0</v>
      </c>
      <c r="AZ123" s="22">
        <f>+AU123+AV123+AW123+AX123+AY123</f>
        <v>0</v>
      </c>
      <c r="BA123" s="22"/>
      <c r="BC123" s="22"/>
      <c r="BD123" s="22"/>
      <c r="BE123" s="22"/>
      <c r="BF123" s="22"/>
      <c r="BG123" s="22"/>
      <c r="BH123" s="22">
        <f t="shared" si="76"/>
        <v>0</v>
      </c>
    </row>
    <row r="124" spans="1:63" s="1" customFormat="1" ht="12.9" customHeight="1" x14ac:dyDescent="0.25">
      <c r="C124" s="22"/>
      <c r="D124" s="22"/>
      <c r="E124" s="22"/>
      <c r="F124" s="22"/>
      <c r="G124" s="22"/>
      <c r="H124" s="22"/>
      <c r="I124" s="3"/>
      <c r="J124" s="69"/>
      <c r="K124" s="3"/>
      <c r="L124" s="3"/>
      <c r="M124" s="3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2"/>
      <c r="BB124" s="22"/>
      <c r="BC124" s="22"/>
      <c r="BD124" s="22"/>
      <c r="BE124" s="22"/>
      <c r="BF124" s="22"/>
      <c r="BG124" s="22"/>
      <c r="BH124" s="3"/>
      <c r="BI124"/>
      <c r="BJ124"/>
      <c r="BK124"/>
    </row>
    <row r="125" spans="1:63" s="1" customFormat="1" x14ac:dyDescent="0.25">
      <c r="A125" s="5">
        <v>7</v>
      </c>
      <c r="B125" s="6" t="s">
        <v>270</v>
      </c>
      <c r="C125" s="62">
        <f t="shared" ref="C125:Q125" si="77">+C127</f>
        <v>0</v>
      </c>
      <c r="D125" s="63">
        <f t="shared" si="77"/>
        <v>0</v>
      </c>
      <c r="E125" s="63">
        <f t="shared" si="77"/>
        <v>0</v>
      </c>
      <c r="F125" s="63">
        <f t="shared" si="77"/>
        <v>0</v>
      </c>
      <c r="G125" s="63">
        <f t="shared" si="77"/>
        <v>0</v>
      </c>
      <c r="H125" s="63">
        <f t="shared" si="77"/>
        <v>0</v>
      </c>
      <c r="I125" s="63">
        <f t="shared" si="77"/>
        <v>0</v>
      </c>
      <c r="J125" s="70">
        <f t="shared" si="77"/>
        <v>0</v>
      </c>
      <c r="K125" s="63">
        <f t="shared" si="77"/>
        <v>0</v>
      </c>
      <c r="L125" s="63">
        <f t="shared" si="77"/>
        <v>0</v>
      </c>
      <c r="M125" s="63">
        <f t="shared" si="77"/>
        <v>0</v>
      </c>
      <c r="N125" s="63">
        <f t="shared" si="77"/>
        <v>0</v>
      </c>
      <c r="O125" s="63">
        <f t="shared" si="77"/>
        <v>0</v>
      </c>
      <c r="P125" s="61">
        <f t="shared" si="77"/>
        <v>0</v>
      </c>
      <c r="Q125" s="63">
        <f t="shared" si="77"/>
        <v>0</v>
      </c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  <c r="AE125" s="63"/>
      <c r="AF125" s="63"/>
      <c r="AG125" s="63"/>
      <c r="AH125" s="63"/>
      <c r="AI125" s="63"/>
      <c r="AJ125" s="63"/>
      <c r="AK125" s="63"/>
      <c r="AL125" s="63"/>
      <c r="AM125" s="63"/>
      <c r="AN125" s="63"/>
      <c r="AO125" s="63"/>
      <c r="AP125" s="63"/>
      <c r="AQ125" s="63"/>
      <c r="AR125" s="63"/>
      <c r="AS125" s="63">
        <f>+AS127</f>
        <v>0</v>
      </c>
      <c r="AT125" s="63">
        <f>+AT127</f>
        <v>0</v>
      </c>
      <c r="AU125" s="63"/>
      <c r="AV125" s="63"/>
      <c r="AW125" s="63"/>
      <c r="AX125" s="63"/>
      <c r="AY125" s="63"/>
      <c r="AZ125" s="63"/>
      <c r="BA125" s="63"/>
      <c r="BB125" s="63"/>
      <c r="BC125" s="63"/>
      <c r="BD125" s="63"/>
      <c r="BE125" s="63"/>
      <c r="BF125" s="63"/>
      <c r="BG125" s="42"/>
      <c r="BH125"/>
      <c r="BI125"/>
      <c r="BJ125"/>
    </row>
    <row r="126" spans="1:63" s="1" customFormat="1" x14ac:dyDescent="0.25">
      <c r="A126" s="43"/>
      <c r="B126" s="44"/>
      <c r="C126" s="22"/>
      <c r="D126" s="22"/>
      <c r="E126" s="22"/>
      <c r="F126" s="22"/>
      <c r="G126" s="22"/>
      <c r="H126" s="22"/>
      <c r="I126" s="22"/>
      <c r="J126" s="2"/>
      <c r="K126" s="22"/>
      <c r="L126" s="22"/>
      <c r="M126" s="22"/>
      <c r="N126" s="22"/>
      <c r="O126" s="22"/>
      <c r="P126" s="24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22"/>
      <c r="AK126" s="22"/>
      <c r="AL126" s="22"/>
      <c r="AM126" s="22"/>
      <c r="AN126" s="22"/>
      <c r="AO126" s="22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2"/>
      <c r="BB126" s="22"/>
      <c r="BC126" s="22"/>
      <c r="BD126" s="22"/>
      <c r="BE126" s="22"/>
      <c r="BF126" s="22"/>
      <c r="BG126" s="3"/>
      <c r="BH126"/>
      <c r="BI126"/>
      <c r="BJ126"/>
    </row>
    <row r="127" spans="1:63" s="1" customFormat="1" ht="26.4" x14ac:dyDescent="0.25">
      <c r="A127" s="43" t="s">
        <v>271</v>
      </c>
      <c r="B127" s="45" t="s">
        <v>272</v>
      </c>
      <c r="C127" s="22">
        <v>0</v>
      </c>
      <c r="D127" s="22">
        <f>+BG127</f>
        <v>0</v>
      </c>
      <c r="E127" s="22">
        <f>+AS127</f>
        <v>0</v>
      </c>
      <c r="F127" s="22">
        <f>+AT127+AZ127</f>
        <v>0</v>
      </c>
      <c r="G127" s="22">
        <f>+C127+E127+F127</f>
        <v>0</v>
      </c>
      <c r="H127" s="22">
        <v>0</v>
      </c>
      <c r="I127" s="22">
        <v>0</v>
      </c>
      <c r="J127" s="2">
        <v>0</v>
      </c>
      <c r="K127" s="22">
        <v>0</v>
      </c>
      <c r="L127" s="22">
        <v>0</v>
      </c>
      <c r="M127" s="22">
        <f>+L127+H127</f>
        <v>0</v>
      </c>
      <c r="N127" s="22"/>
      <c r="O127" s="22">
        <f>IF(N127&gt;0,(M127-N127),0)</f>
        <v>0</v>
      </c>
      <c r="P127" s="24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2"/>
      <c r="AL127" s="22"/>
      <c r="AM127" s="22"/>
      <c r="AN127" s="22"/>
      <c r="AO127" s="22"/>
      <c r="AP127" s="22"/>
      <c r="AQ127" s="22"/>
      <c r="AR127" s="22"/>
      <c r="AS127" s="22">
        <f>SUM(R127:AI127)</f>
        <v>0</v>
      </c>
      <c r="AT127" s="22">
        <f>SUM(S127:AS127)</f>
        <v>0</v>
      </c>
      <c r="AU127" s="22"/>
      <c r="AV127" s="22"/>
      <c r="AW127" s="22"/>
      <c r="AX127" s="22"/>
      <c r="AY127" s="22"/>
      <c r="AZ127" s="22"/>
      <c r="BA127" s="22"/>
      <c r="BB127" s="22"/>
      <c r="BC127" s="22"/>
      <c r="BD127" s="22"/>
      <c r="BE127" s="22"/>
      <c r="BF127" s="22"/>
      <c r="BG127" s="3"/>
      <c r="BH127"/>
      <c r="BI127"/>
      <c r="BJ127"/>
    </row>
    <row r="128" spans="1:63" s="1" customFormat="1" x14ac:dyDescent="0.25">
      <c r="A128" s="43"/>
      <c r="B128" s="45"/>
      <c r="C128" s="22"/>
      <c r="D128" s="22"/>
      <c r="E128" s="22"/>
      <c r="F128" s="22"/>
      <c r="G128" s="22"/>
      <c r="H128" s="22"/>
      <c r="I128" s="22"/>
      <c r="J128" s="2"/>
      <c r="K128" s="22"/>
      <c r="L128" s="22"/>
      <c r="M128" s="22"/>
      <c r="N128" s="22"/>
      <c r="O128" s="22"/>
      <c r="P128" s="24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2"/>
      <c r="BB128" s="22"/>
      <c r="BC128" s="22"/>
      <c r="BD128" s="22"/>
      <c r="BE128" s="22"/>
      <c r="BF128" s="22"/>
      <c r="BG128" s="3"/>
      <c r="BH128"/>
      <c r="BI128"/>
      <c r="BJ128"/>
    </row>
    <row r="129" spans="1:63" x14ac:dyDescent="0.25">
      <c r="A129" s="35" t="s">
        <v>273</v>
      </c>
      <c r="B129" s="38" t="s">
        <v>274</v>
      </c>
      <c r="C129" s="18">
        <f t="shared" ref="C129:BH129" si="78">SUM(C131)</f>
        <v>0</v>
      </c>
      <c r="D129" s="18">
        <f t="shared" si="78"/>
        <v>0</v>
      </c>
      <c r="E129" s="18">
        <f t="shared" si="78"/>
        <v>0</v>
      </c>
      <c r="F129" s="18">
        <f t="shared" si="78"/>
        <v>0</v>
      </c>
      <c r="G129" s="18">
        <f t="shared" si="78"/>
        <v>0</v>
      </c>
      <c r="H129" s="18">
        <f t="shared" si="78"/>
        <v>0</v>
      </c>
      <c r="I129" s="18">
        <f>SUM(I131)</f>
        <v>0</v>
      </c>
      <c r="J129" s="68">
        <f>SUM(J131)</f>
        <v>0</v>
      </c>
      <c r="K129" s="18">
        <f>SUM(K131)</f>
        <v>0</v>
      </c>
      <c r="L129" s="18">
        <f>SUM(L131)</f>
        <v>0</v>
      </c>
      <c r="M129" s="18">
        <f>SUM(M131)</f>
        <v>0</v>
      </c>
      <c r="N129" s="18">
        <f t="shared" si="78"/>
        <v>0</v>
      </c>
      <c r="O129" s="18">
        <f t="shared" si="78"/>
        <v>0</v>
      </c>
      <c r="P129" s="19">
        <f t="shared" si="78"/>
        <v>0</v>
      </c>
      <c r="Q129" s="19">
        <f t="shared" si="78"/>
        <v>0</v>
      </c>
      <c r="R129" s="19">
        <f t="shared" si="78"/>
        <v>0</v>
      </c>
      <c r="S129" s="18">
        <f t="shared" si="78"/>
        <v>0</v>
      </c>
      <c r="T129" s="18">
        <f t="shared" si="78"/>
        <v>0</v>
      </c>
      <c r="U129" s="18">
        <f t="shared" si="78"/>
        <v>0</v>
      </c>
      <c r="V129" s="18">
        <f t="shared" si="78"/>
        <v>0</v>
      </c>
      <c r="W129" s="18">
        <f t="shared" si="78"/>
        <v>0</v>
      </c>
      <c r="X129" s="18">
        <f t="shared" si="78"/>
        <v>0</v>
      </c>
      <c r="Y129" s="18">
        <f t="shared" si="78"/>
        <v>0</v>
      </c>
      <c r="Z129" s="18">
        <f t="shared" si="78"/>
        <v>0</v>
      </c>
      <c r="AA129" s="18">
        <f t="shared" si="78"/>
        <v>0</v>
      </c>
      <c r="AB129" s="18">
        <f t="shared" si="78"/>
        <v>0</v>
      </c>
      <c r="AC129" s="18"/>
      <c r="AD129" s="18">
        <f t="shared" si="78"/>
        <v>0</v>
      </c>
      <c r="AE129" s="18">
        <f t="shared" si="78"/>
        <v>0</v>
      </c>
      <c r="AF129" s="18">
        <f t="shared" si="78"/>
        <v>0</v>
      </c>
      <c r="AG129" s="18">
        <f t="shared" si="78"/>
        <v>0</v>
      </c>
      <c r="AH129" s="18"/>
      <c r="AI129" s="18">
        <f t="shared" ref="AI129:AQ129" si="79">SUM(AI131)</f>
        <v>0</v>
      </c>
      <c r="AJ129" s="18">
        <f t="shared" si="79"/>
        <v>0</v>
      </c>
      <c r="AK129" s="18">
        <f t="shared" si="79"/>
        <v>0</v>
      </c>
      <c r="AL129" s="18">
        <f t="shared" si="79"/>
        <v>0</v>
      </c>
      <c r="AM129" s="18">
        <f t="shared" si="79"/>
        <v>0</v>
      </c>
      <c r="AN129" s="18">
        <f t="shared" si="79"/>
        <v>0</v>
      </c>
      <c r="AO129" s="18">
        <f t="shared" si="79"/>
        <v>0</v>
      </c>
      <c r="AP129" s="18">
        <f t="shared" si="79"/>
        <v>0</v>
      </c>
      <c r="AQ129" s="18">
        <f t="shared" si="79"/>
        <v>0</v>
      </c>
      <c r="AR129" s="18"/>
      <c r="AS129" s="18"/>
      <c r="AT129" s="18">
        <f t="shared" si="78"/>
        <v>0</v>
      </c>
      <c r="AU129" s="18">
        <f t="shared" si="78"/>
        <v>0</v>
      </c>
      <c r="AV129" s="18">
        <f t="shared" si="78"/>
        <v>0</v>
      </c>
      <c r="AW129" s="18">
        <f t="shared" si="78"/>
        <v>0</v>
      </c>
      <c r="AX129" s="18">
        <f t="shared" si="78"/>
        <v>0</v>
      </c>
      <c r="AY129" s="18">
        <f t="shared" si="78"/>
        <v>0</v>
      </c>
      <c r="AZ129" s="18">
        <f t="shared" si="78"/>
        <v>0</v>
      </c>
      <c r="BA129" s="18">
        <f t="shared" si="78"/>
        <v>0</v>
      </c>
      <c r="BB129" s="18">
        <f t="shared" si="78"/>
        <v>0</v>
      </c>
      <c r="BC129" s="18">
        <f t="shared" si="78"/>
        <v>0</v>
      </c>
      <c r="BD129" s="18">
        <f t="shared" si="78"/>
        <v>0</v>
      </c>
      <c r="BE129" s="18">
        <f t="shared" si="78"/>
        <v>0</v>
      </c>
      <c r="BF129" s="18">
        <f t="shared" si="78"/>
        <v>0</v>
      </c>
      <c r="BG129" s="18">
        <f t="shared" si="78"/>
        <v>0</v>
      </c>
      <c r="BH129" s="18">
        <f t="shared" si="78"/>
        <v>0</v>
      </c>
    </row>
    <row r="130" spans="1:63" ht="12.9" customHeight="1" x14ac:dyDescent="0.25">
      <c r="A130" s="25"/>
      <c r="C130" s="22"/>
      <c r="D130" s="3"/>
      <c r="E130" s="3"/>
      <c r="F130" s="3"/>
      <c r="G130" s="3"/>
      <c r="H130" s="3"/>
      <c r="I130" s="22"/>
      <c r="K130" s="22"/>
      <c r="L130" s="22"/>
      <c r="M130" s="22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1"/>
      <c r="BJ130" s="1"/>
      <c r="BK130" s="1"/>
    </row>
    <row r="131" spans="1:63" s="1" customFormat="1" x14ac:dyDescent="0.25">
      <c r="A131" s="25" t="s">
        <v>275</v>
      </c>
      <c r="B131" t="s">
        <v>276</v>
      </c>
      <c r="C131" s="22"/>
      <c r="D131" s="22">
        <f>+BH131</f>
        <v>0</v>
      </c>
      <c r="E131" s="22"/>
      <c r="F131" s="22">
        <f>+AT131</f>
        <v>0</v>
      </c>
      <c r="G131" s="22">
        <f>+C131+D131+F131+E131</f>
        <v>0</v>
      </c>
      <c r="H131" s="22"/>
      <c r="I131" s="22">
        <v>0</v>
      </c>
      <c r="J131" s="2">
        <v>0</v>
      </c>
      <c r="K131" s="22">
        <v>0</v>
      </c>
      <c r="L131" s="22">
        <f>SUM(I131:K131)</f>
        <v>0</v>
      </c>
      <c r="M131" s="22">
        <f>+L131+H131</f>
        <v>0</v>
      </c>
      <c r="N131" s="22">
        <v>0</v>
      </c>
      <c r="O131" s="22">
        <f>IF(N131&gt;0,(M131-N131),0)</f>
        <v>0</v>
      </c>
      <c r="P131" s="24">
        <f>G131-M131</f>
        <v>0</v>
      </c>
      <c r="Q131" s="24">
        <f>G131-N131</f>
        <v>0</v>
      </c>
      <c r="R131" s="24">
        <f>IF(O131&gt;0,(G131-M131-O131),(G131-M131+O131))</f>
        <v>0</v>
      </c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22"/>
      <c r="AM131" s="22"/>
      <c r="AN131" s="22"/>
      <c r="AO131" s="22"/>
      <c r="AP131" s="22"/>
      <c r="AQ131" s="22"/>
      <c r="AR131" s="22"/>
      <c r="AS131" s="22"/>
      <c r="AT131" s="22">
        <f>SUM(S131:AS131)</f>
        <v>0</v>
      </c>
      <c r="AU131" s="22">
        <v>0</v>
      </c>
      <c r="AV131" s="22">
        <v>0</v>
      </c>
      <c r="AW131" s="22">
        <v>0</v>
      </c>
      <c r="AX131" s="22">
        <v>0</v>
      </c>
      <c r="AY131" s="22">
        <v>0</v>
      </c>
      <c r="AZ131" s="22">
        <f>+AU131+AV131+AW131+AX131+AY131</f>
        <v>0</v>
      </c>
      <c r="BA131" s="22"/>
      <c r="BB131" s="22"/>
      <c r="BC131" s="22"/>
      <c r="BD131" s="22"/>
      <c r="BE131" s="22"/>
      <c r="BF131" s="22"/>
      <c r="BG131" s="22"/>
      <c r="BH131" s="22">
        <f>SUM(BA131:BE131)</f>
        <v>0</v>
      </c>
      <c r="BI131"/>
      <c r="BJ131"/>
      <c r="BK131"/>
    </row>
    <row r="132" spans="1:63" ht="12.9" customHeight="1" x14ac:dyDescent="0.25">
      <c r="A132" s="25"/>
      <c r="C132" s="22"/>
      <c r="D132" s="3"/>
      <c r="E132" s="3"/>
      <c r="F132" s="3"/>
      <c r="G132" s="3"/>
      <c r="H132" s="3"/>
      <c r="L132" s="22"/>
      <c r="M132" s="22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1"/>
      <c r="BJ132" s="1"/>
      <c r="BK132" s="1"/>
    </row>
    <row r="133" spans="1:63" x14ac:dyDescent="0.25">
      <c r="A133" s="38" t="s">
        <v>277</v>
      </c>
      <c r="B133" s="38"/>
      <c r="C133" s="18">
        <f t="shared" ref="C133:AG133" si="80">C129+C112+C98+C94+C71+C28+C10</f>
        <v>773002767</v>
      </c>
      <c r="D133" s="18">
        <f t="shared" si="80"/>
        <v>0</v>
      </c>
      <c r="E133" s="18">
        <f t="shared" si="80"/>
        <v>0</v>
      </c>
      <c r="F133" s="18">
        <f t="shared" si="80"/>
        <v>2149108</v>
      </c>
      <c r="G133" s="18">
        <f t="shared" si="80"/>
        <v>775151875</v>
      </c>
      <c r="H133" s="18">
        <f t="shared" si="80"/>
        <v>0</v>
      </c>
      <c r="I133" s="18">
        <f t="shared" si="80"/>
        <v>60548840.279999994</v>
      </c>
      <c r="J133" s="68">
        <f t="shared" si="80"/>
        <v>48376433.43</v>
      </c>
      <c r="K133" s="18">
        <f t="shared" si="80"/>
        <v>43572322.659999996</v>
      </c>
      <c r="L133" s="18">
        <f t="shared" si="80"/>
        <v>152497596.37</v>
      </c>
      <c r="M133" s="18">
        <f t="shared" si="80"/>
        <v>152497596.37</v>
      </c>
      <c r="N133" s="18">
        <f t="shared" si="80"/>
        <v>158215984.5</v>
      </c>
      <c r="O133" s="18">
        <f t="shared" si="80"/>
        <v>-136232680.25999999</v>
      </c>
      <c r="P133" s="19">
        <f t="shared" si="80"/>
        <v>622654278.63000011</v>
      </c>
      <c r="Q133" s="19">
        <f t="shared" si="80"/>
        <v>616935890.5</v>
      </c>
      <c r="R133" s="19">
        <f t="shared" si="80"/>
        <v>486421598.37000006</v>
      </c>
      <c r="S133" s="18">
        <f t="shared" si="80"/>
        <v>2149108</v>
      </c>
      <c r="T133" s="18">
        <f t="shared" si="80"/>
        <v>0</v>
      </c>
      <c r="U133" s="18">
        <f t="shared" si="80"/>
        <v>0</v>
      </c>
      <c r="V133" s="18">
        <f t="shared" si="80"/>
        <v>0</v>
      </c>
      <c r="W133" s="18">
        <f t="shared" si="80"/>
        <v>0</v>
      </c>
      <c r="X133" s="18">
        <f t="shared" si="80"/>
        <v>0</v>
      </c>
      <c r="Y133" s="18">
        <f t="shared" si="80"/>
        <v>0</v>
      </c>
      <c r="Z133" s="18">
        <f t="shared" si="80"/>
        <v>0</v>
      </c>
      <c r="AA133" s="18">
        <f t="shared" si="80"/>
        <v>0</v>
      </c>
      <c r="AB133" s="18">
        <f t="shared" si="80"/>
        <v>0</v>
      </c>
      <c r="AC133" s="18">
        <f t="shared" si="80"/>
        <v>0</v>
      </c>
      <c r="AD133" s="18">
        <f t="shared" si="80"/>
        <v>0</v>
      </c>
      <c r="AE133" s="18">
        <f t="shared" si="80"/>
        <v>0</v>
      </c>
      <c r="AF133" s="18">
        <f t="shared" si="80"/>
        <v>0</v>
      </c>
      <c r="AG133" s="18">
        <f t="shared" si="80"/>
        <v>0</v>
      </c>
      <c r="AH133" s="18"/>
      <c r="AI133" s="18">
        <f t="shared" ref="AI133:AQ133" si="81">AI129+AI112+AI98+AI94+AI71+AI28+AI10</f>
        <v>0</v>
      </c>
      <c r="AJ133" s="18">
        <f t="shared" si="81"/>
        <v>0</v>
      </c>
      <c r="AK133" s="18">
        <f t="shared" si="81"/>
        <v>0</v>
      </c>
      <c r="AL133" s="18">
        <f t="shared" si="81"/>
        <v>0</v>
      </c>
      <c r="AM133" s="18">
        <f t="shared" si="81"/>
        <v>0</v>
      </c>
      <c r="AN133" s="18">
        <f t="shared" si="81"/>
        <v>0</v>
      </c>
      <c r="AO133" s="18">
        <f t="shared" si="81"/>
        <v>0</v>
      </c>
      <c r="AP133" s="18">
        <f t="shared" si="81"/>
        <v>0</v>
      </c>
      <c r="AQ133" s="18">
        <f t="shared" si="81"/>
        <v>0</v>
      </c>
      <c r="AR133" s="18"/>
      <c r="AS133" s="18"/>
      <c r="AT133" s="18">
        <f t="shared" ref="AT133:BH133" si="82">AT129+AT112+AT98+AT94+AT71+AT28+AT10</f>
        <v>2149108</v>
      </c>
      <c r="AU133" s="18">
        <f t="shared" si="82"/>
        <v>0</v>
      </c>
      <c r="AV133" s="18">
        <f t="shared" si="82"/>
        <v>0</v>
      </c>
      <c r="AW133" s="18">
        <f t="shared" si="82"/>
        <v>0</v>
      </c>
      <c r="AX133" s="18">
        <f t="shared" si="82"/>
        <v>0</v>
      </c>
      <c r="AY133" s="18">
        <f t="shared" si="82"/>
        <v>0</v>
      </c>
      <c r="AZ133" s="18">
        <f t="shared" si="82"/>
        <v>0</v>
      </c>
      <c r="BA133" s="18">
        <f t="shared" si="82"/>
        <v>0</v>
      </c>
      <c r="BB133" s="18">
        <f t="shared" si="82"/>
        <v>0</v>
      </c>
      <c r="BC133" s="18">
        <f t="shared" si="82"/>
        <v>0</v>
      </c>
      <c r="BD133" s="18">
        <f t="shared" si="82"/>
        <v>0</v>
      </c>
      <c r="BE133" s="18">
        <f t="shared" si="82"/>
        <v>0</v>
      </c>
      <c r="BF133" s="18">
        <f t="shared" si="82"/>
        <v>0</v>
      </c>
      <c r="BG133" s="18">
        <f t="shared" si="82"/>
        <v>0</v>
      </c>
      <c r="BH133" s="18">
        <f t="shared" si="82"/>
        <v>0</v>
      </c>
    </row>
    <row r="134" spans="1:63" ht="12.6" customHeight="1" x14ac:dyDescent="0.25">
      <c r="G134" s="2"/>
      <c r="H134" s="2"/>
      <c r="R134" s="22"/>
      <c r="BA134" s="22"/>
      <c r="BC134" s="22"/>
      <c r="BD134" s="22"/>
      <c r="BE134" s="22"/>
      <c r="BF134" s="22"/>
      <c r="BG134" s="22"/>
    </row>
    <row r="135" spans="1:63" ht="12.6" customHeight="1" x14ac:dyDescent="0.25">
      <c r="H135" s="2"/>
      <c r="BA135" s="22"/>
      <c r="BC135" s="22"/>
      <c r="BD135" s="22"/>
      <c r="BE135" s="22"/>
      <c r="BF135" s="22"/>
      <c r="BG135" s="22"/>
    </row>
    <row r="136" spans="1:63" ht="12.6" customHeight="1" x14ac:dyDescent="0.25">
      <c r="G136" s="26"/>
      <c r="BA136" s="22"/>
      <c r="BC136" s="22"/>
      <c r="BD136" s="22"/>
      <c r="BE136" s="22"/>
      <c r="BF136" s="22"/>
      <c r="BG136" s="22"/>
    </row>
    <row r="137" spans="1:63" ht="12.6" customHeight="1" x14ac:dyDescent="0.25">
      <c r="BA137" s="22"/>
      <c r="BC137" s="22"/>
      <c r="BD137" s="22"/>
      <c r="BE137" s="22"/>
      <c r="BF137" s="22"/>
      <c r="BG137" s="22"/>
    </row>
    <row r="138" spans="1:63" ht="12.6" customHeight="1" x14ac:dyDescent="0.25">
      <c r="BA138" s="22"/>
      <c r="BC138" s="22"/>
      <c r="BD138" s="22"/>
      <c r="BE138" s="22"/>
      <c r="BF138" s="22"/>
      <c r="BG138" s="22"/>
    </row>
    <row r="139" spans="1:63" ht="12.6" customHeight="1" x14ac:dyDescent="0.25">
      <c r="BA139" s="22"/>
      <c r="BC139" s="22"/>
      <c r="BD139" s="22"/>
      <c r="BE139" s="22"/>
      <c r="BF139" s="22"/>
      <c r="BG139" s="22"/>
    </row>
    <row r="140" spans="1:63" ht="12.6" customHeight="1" x14ac:dyDescent="0.25">
      <c r="BA140" s="22"/>
      <c r="BC140" s="22"/>
      <c r="BD140" s="22"/>
      <c r="BE140" s="22"/>
      <c r="BF140" s="22"/>
      <c r="BG140" s="22"/>
    </row>
    <row r="141" spans="1:63" ht="12.6" customHeight="1" x14ac:dyDescent="0.25">
      <c r="BA141" s="22"/>
      <c r="BC141" s="22"/>
      <c r="BD141" s="22"/>
      <c r="BE141" s="22"/>
      <c r="BF141" s="22"/>
      <c r="BG141" s="22"/>
    </row>
    <row r="142" spans="1:63" ht="12.6" customHeight="1" x14ac:dyDescent="0.25">
      <c r="BA142" s="22"/>
      <c r="BC142" s="22"/>
      <c r="BD142" s="22"/>
      <c r="BE142" s="22"/>
      <c r="BF142" s="22"/>
      <c r="BG142" s="22"/>
    </row>
    <row r="143" spans="1:63" ht="12.6" customHeight="1" x14ac:dyDescent="0.25">
      <c r="BA143" s="22"/>
      <c r="BC143" s="22"/>
      <c r="BD143" s="22"/>
      <c r="BE143" s="22"/>
      <c r="BF143" s="22"/>
      <c r="BG143" s="22"/>
    </row>
    <row r="144" spans="1:63" ht="12.6" customHeight="1" x14ac:dyDescent="0.25">
      <c r="BA144" s="22"/>
      <c r="BC144" s="22"/>
      <c r="BD144" s="22"/>
      <c r="BE144" s="22"/>
      <c r="BF144" s="22"/>
      <c r="BG144" s="22"/>
    </row>
    <row r="145" spans="53:59" ht="12.6" customHeight="1" x14ac:dyDescent="0.25">
      <c r="BA145" s="22"/>
      <c r="BC145" s="22"/>
      <c r="BD145" s="22"/>
      <c r="BE145" s="22"/>
      <c r="BF145" s="22"/>
      <c r="BG145" s="22"/>
    </row>
    <row r="146" spans="53:59" ht="12.6" customHeight="1" x14ac:dyDescent="0.25">
      <c r="BA146" s="22"/>
      <c r="BC146" s="22"/>
      <c r="BD146" s="22"/>
      <c r="BE146" s="22"/>
      <c r="BF146" s="22"/>
      <c r="BG146" s="22"/>
    </row>
    <row r="147" spans="53:59" ht="12.6" customHeight="1" x14ac:dyDescent="0.25">
      <c r="BA147" s="22"/>
      <c r="BC147" s="22"/>
      <c r="BD147" s="22"/>
      <c r="BE147" s="22"/>
      <c r="BF147" s="22"/>
      <c r="BG147" s="22"/>
    </row>
    <row r="148" spans="53:59" ht="12.6" customHeight="1" x14ac:dyDescent="0.25">
      <c r="BA148" s="22"/>
      <c r="BC148" s="22"/>
      <c r="BD148" s="22"/>
      <c r="BE148" s="22"/>
      <c r="BF148" s="22"/>
      <c r="BG148" s="22"/>
    </row>
    <row r="149" spans="53:59" ht="12.6" customHeight="1" x14ac:dyDescent="0.25">
      <c r="BA149" s="22"/>
      <c r="BC149" s="22"/>
      <c r="BD149" s="22"/>
      <c r="BE149" s="22"/>
      <c r="BF149" s="22"/>
      <c r="BG149" s="22"/>
    </row>
    <row r="150" spans="53:59" ht="12.6" customHeight="1" x14ac:dyDescent="0.25">
      <c r="BA150" s="22"/>
      <c r="BC150" s="22"/>
      <c r="BD150" s="22"/>
      <c r="BE150" s="22"/>
      <c r="BF150" s="22"/>
      <c r="BG150" s="22"/>
    </row>
    <row r="151" spans="53:59" ht="12.6" customHeight="1" x14ac:dyDescent="0.25">
      <c r="BA151" s="22"/>
      <c r="BC151" s="22"/>
      <c r="BD151" s="22"/>
      <c r="BE151" s="22"/>
      <c r="BF151" s="22"/>
      <c r="BG151" s="22"/>
    </row>
    <row r="152" spans="53:59" ht="12.6" customHeight="1" x14ac:dyDescent="0.25">
      <c r="BA152" s="22"/>
      <c r="BC152" s="22"/>
      <c r="BD152" s="22"/>
      <c r="BE152" s="22"/>
      <c r="BF152" s="22"/>
      <c r="BG152" s="22"/>
    </row>
    <row r="153" spans="53:59" ht="12.6" customHeight="1" x14ac:dyDescent="0.25">
      <c r="BA153" s="22"/>
      <c r="BC153" s="22"/>
      <c r="BD153" s="22"/>
      <c r="BE153" s="22"/>
      <c r="BF153" s="22"/>
      <c r="BG153" s="22"/>
    </row>
    <row r="154" spans="53:59" ht="12.6" customHeight="1" x14ac:dyDescent="0.25">
      <c r="BA154" s="22"/>
      <c r="BC154" s="22"/>
      <c r="BD154" s="22"/>
      <c r="BE154" s="22"/>
      <c r="BF154" s="22"/>
      <c r="BG154" s="22"/>
    </row>
    <row r="155" spans="53:59" ht="12.6" customHeight="1" x14ac:dyDescent="0.25">
      <c r="BA155" s="22"/>
      <c r="BC155" s="22"/>
      <c r="BD155" s="22"/>
      <c r="BE155" s="22"/>
      <c r="BF155" s="22"/>
      <c r="BG155" s="22"/>
    </row>
    <row r="156" spans="53:59" ht="12.6" customHeight="1" x14ac:dyDescent="0.25">
      <c r="BA156" s="22"/>
      <c r="BC156" s="22"/>
      <c r="BD156" s="22"/>
      <c r="BE156" s="22"/>
      <c r="BF156" s="22"/>
      <c r="BG156" s="22"/>
    </row>
    <row r="157" spans="53:59" ht="12.6" customHeight="1" x14ac:dyDescent="0.25">
      <c r="BA157" s="22"/>
      <c r="BC157" s="22"/>
      <c r="BD157" s="22"/>
      <c r="BE157" s="22"/>
      <c r="BF157" s="22"/>
      <c r="BG157" s="22"/>
    </row>
    <row r="158" spans="53:59" ht="12.6" customHeight="1" x14ac:dyDescent="0.25">
      <c r="BA158" s="22"/>
      <c r="BC158" s="22"/>
      <c r="BD158" s="22"/>
      <c r="BE158" s="22"/>
      <c r="BF158" s="22"/>
      <c r="BG158" s="22"/>
    </row>
    <row r="159" spans="53:59" ht="12.6" customHeight="1" x14ac:dyDescent="0.25">
      <c r="BA159" s="22"/>
      <c r="BC159" s="22"/>
      <c r="BD159" s="22"/>
      <c r="BE159" s="22"/>
      <c r="BF159" s="22"/>
      <c r="BG159" s="22"/>
    </row>
    <row r="160" spans="53:59" ht="12.6" customHeight="1" x14ac:dyDescent="0.25">
      <c r="BA160" s="22"/>
      <c r="BC160" s="22"/>
      <c r="BD160" s="22"/>
      <c r="BE160" s="22"/>
      <c r="BF160" s="22"/>
      <c r="BG160" s="22"/>
    </row>
    <row r="161" spans="53:59" ht="12.6" customHeight="1" x14ac:dyDescent="0.25">
      <c r="BA161" s="22"/>
      <c r="BC161" s="22"/>
      <c r="BD161" s="22"/>
      <c r="BE161" s="22"/>
      <c r="BF161" s="22"/>
      <c r="BG161" s="22"/>
    </row>
    <row r="162" spans="53:59" ht="12.6" customHeight="1" x14ac:dyDescent="0.25">
      <c r="BA162" s="22"/>
    </row>
    <row r="163" spans="53:59" ht="12.6" customHeight="1" x14ac:dyDescent="0.25">
      <c r="BA163" s="22"/>
    </row>
    <row r="164" spans="53:59" ht="12.6" customHeight="1" x14ac:dyDescent="0.25">
      <c r="BA164" s="22"/>
    </row>
    <row r="165" spans="53:59" ht="12.6" customHeight="1" x14ac:dyDescent="0.25">
      <c r="BA165" s="22"/>
    </row>
    <row r="166" spans="53:59" ht="12.6" customHeight="1" x14ac:dyDescent="0.25">
      <c r="BA166" s="22"/>
    </row>
    <row r="167" spans="53:59" ht="12.6" customHeight="1" x14ac:dyDescent="0.25">
      <c r="BA167" s="22"/>
    </row>
    <row r="168" spans="53:59" ht="12.6" customHeight="1" x14ac:dyDescent="0.25">
      <c r="BA168" s="22"/>
    </row>
    <row r="169" spans="53:59" ht="12.6" customHeight="1" x14ac:dyDescent="0.25">
      <c r="BA169" s="22"/>
    </row>
    <row r="170" spans="53:59" ht="12.6" customHeight="1" x14ac:dyDescent="0.25">
      <c r="BA170" s="22"/>
    </row>
    <row r="171" spans="53:59" ht="12.6" customHeight="1" x14ac:dyDescent="0.25">
      <c r="BA171" s="22"/>
    </row>
    <row r="172" spans="53:59" ht="12.6" customHeight="1" x14ac:dyDescent="0.25">
      <c r="BA172" s="22"/>
    </row>
    <row r="173" spans="53:59" ht="12.6" customHeight="1" x14ac:dyDescent="0.25">
      <c r="BA173" s="22"/>
    </row>
    <row r="174" spans="53:59" ht="12.6" customHeight="1" x14ac:dyDescent="0.25">
      <c r="BA174" s="22"/>
    </row>
    <row r="175" spans="53:59" ht="12.6" customHeight="1" x14ac:dyDescent="0.25">
      <c r="BA175" s="22"/>
    </row>
    <row r="176" spans="53:59" ht="12.6" customHeight="1" x14ac:dyDescent="0.25">
      <c r="BA176" s="22"/>
    </row>
    <row r="177" spans="8:52" s="22" customFormat="1" ht="12.6" customHeight="1" x14ac:dyDescent="0.25">
      <c r="H177"/>
      <c r="I177"/>
      <c r="J177" s="2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  <c r="AO177"/>
      <c r="AP177"/>
      <c r="AQ177"/>
      <c r="AR177"/>
      <c r="AS177"/>
      <c r="AT177"/>
      <c r="AU177"/>
      <c r="AV177"/>
      <c r="AW177"/>
      <c r="AX177"/>
      <c r="AY177"/>
      <c r="AZ177"/>
    </row>
    <row r="178" spans="8:52" s="22" customFormat="1" ht="12.6" customHeight="1" x14ac:dyDescent="0.25">
      <c r="H178"/>
      <c r="I178"/>
      <c r="J178" s="2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/>
      <c r="AW178"/>
      <c r="AX178"/>
      <c r="AY178"/>
      <c r="AZ178"/>
    </row>
    <row r="179" spans="8:52" s="22" customFormat="1" ht="12.6" customHeight="1" x14ac:dyDescent="0.25">
      <c r="H179"/>
      <c r="I179"/>
      <c r="J179" s="2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Y179"/>
      <c r="AZ179"/>
    </row>
    <row r="180" spans="8:52" s="22" customFormat="1" ht="12.6" customHeight="1" x14ac:dyDescent="0.25">
      <c r="H180"/>
      <c r="I180"/>
      <c r="J180" s="2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Y180"/>
      <c r="AZ180"/>
    </row>
    <row r="181" spans="8:52" s="22" customFormat="1" ht="12.6" customHeight="1" x14ac:dyDescent="0.25">
      <c r="H181"/>
      <c r="I181"/>
      <c r="J181" s="2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  <c r="AR181"/>
      <c r="AS181"/>
      <c r="AT181"/>
      <c r="AU181"/>
      <c r="AV181"/>
      <c r="AW181"/>
      <c r="AX181"/>
      <c r="AY181"/>
      <c r="AZ181"/>
    </row>
    <row r="182" spans="8:52" s="22" customFormat="1" ht="12.6" customHeight="1" x14ac:dyDescent="0.25">
      <c r="H182"/>
      <c r="I182"/>
      <c r="J182" s="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  <c r="AO182"/>
      <c r="AP182"/>
      <c r="AQ182"/>
      <c r="AR182"/>
      <c r="AS182"/>
      <c r="AT182"/>
      <c r="AU182"/>
      <c r="AV182"/>
      <c r="AW182"/>
      <c r="AX182"/>
      <c r="AY182"/>
      <c r="AZ182"/>
    </row>
    <row r="183" spans="8:52" s="22" customFormat="1" ht="12.6" customHeight="1" x14ac:dyDescent="0.25">
      <c r="H183"/>
      <c r="I183"/>
      <c r="J183" s="2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  <c r="AU183"/>
      <c r="AV183"/>
      <c r="AW183"/>
      <c r="AX183"/>
      <c r="AY183"/>
      <c r="AZ183"/>
    </row>
    <row r="184" spans="8:52" s="22" customFormat="1" ht="12.6" customHeight="1" x14ac:dyDescent="0.25">
      <c r="H184"/>
      <c r="I184"/>
      <c r="J184" s="2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  <c r="AU184"/>
      <c r="AV184"/>
      <c r="AW184"/>
      <c r="AX184"/>
      <c r="AY184"/>
      <c r="AZ184"/>
    </row>
    <row r="185" spans="8:52" s="22" customFormat="1" ht="12.6" customHeight="1" x14ac:dyDescent="0.25">
      <c r="H185"/>
      <c r="I185"/>
      <c r="J185" s="2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  <c r="AZ185"/>
    </row>
    <row r="186" spans="8:52" s="22" customFormat="1" ht="12.6" customHeight="1" x14ac:dyDescent="0.25">
      <c r="H186"/>
      <c r="I186"/>
      <c r="J186" s="2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/>
      <c r="AW186"/>
      <c r="AX186"/>
      <c r="AY186"/>
      <c r="AZ186"/>
    </row>
    <row r="187" spans="8:52" s="22" customFormat="1" ht="12.6" customHeight="1" x14ac:dyDescent="0.25">
      <c r="H187"/>
      <c r="I187"/>
      <c r="J187" s="2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  <c r="AV187"/>
      <c r="AW187"/>
      <c r="AX187"/>
      <c r="AY187"/>
      <c r="AZ187"/>
    </row>
    <row r="188" spans="8:52" s="22" customFormat="1" ht="12.6" customHeight="1" x14ac:dyDescent="0.25">
      <c r="H188"/>
      <c r="I188"/>
      <c r="J188" s="2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  <c r="AR188"/>
      <c r="AS188"/>
      <c r="AT188"/>
      <c r="AU188"/>
      <c r="AV188"/>
      <c r="AW188"/>
      <c r="AX188"/>
      <c r="AY188"/>
      <c r="AZ188"/>
    </row>
    <row r="189" spans="8:52" s="22" customFormat="1" ht="12.6" customHeight="1" x14ac:dyDescent="0.25">
      <c r="H189"/>
      <c r="I189"/>
      <c r="J189" s="2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  <c r="AR189"/>
      <c r="AS189"/>
      <c r="AT189"/>
      <c r="AU189"/>
      <c r="AV189"/>
      <c r="AW189"/>
      <c r="AX189"/>
      <c r="AY189"/>
      <c r="AZ189"/>
    </row>
    <row r="190" spans="8:52" s="22" customFormat="1" ht="12.6" customHeight="1" x14ac:dyDescent="0.25">
      <c r="H190"/>
      <c r="I190"/>
      <c r="J190" s="2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  <c r="AU190"/>
      <c r="AV190"/>
      <c r="AW190"/>
      <c r="AX190"/>
      <c r="AY190"/>
      <c r="AZ190"/>
    </row>
    <row r="191" spans="8:52" s="22" customFormat="1" ht="12.6" customHeight="1" x14ac:dyDescent="0.25">
      <c r="H191"/>
      <c r="I191"/>
      <c r="J191" s="2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AZ191"/>
    </row>
    <row r="192" spans="8:52" s="22" customFormat="1" ht="12.6" customHeight="1" x14ac:dyDescent="0.25">
      <c r="H192"/>
      <c r="I192"/>
      <c r="J192" s="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  <c r="AR192"/>
      <c r="AS192"/>
      <c r="AT192"/>
      <c r="AU192"/>
      <c r="AV192"/>
      <c r="AW192"/>
      <c r="AX192"/>
      <c r="AY192"/>
      <c r="AZ192"/>
    </row>
    <row r="193" spans="8:52" s="22" customFormat="1" ht="12.6" customHeight="1" x14ac:dyDescent="0.25">
      <c r="H193"/>
      <c r="I193"/>
      <c r="J193" s="2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  <c r="AU193"/>
      <c r="AV193"/>
      <c r="AW193"/>
      <c r="AX193"/>
      <c r="AY193"/>
      <c r="AZ193"/>
    </row>
    <row r="194" spans="8:52" s="22" customFormat="1" ht="12.6" customHeight="1" x14ac:dyDescent="0.25">
      <c r="H194"/>
      <c r="I194"/>
      <c r="J194" s="2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  <c r="AR194"/>
      <c r="AS194"/>
      <c r="AT194"/>
      <c r="AU194"/>
      <c r="AV194"/>
      <c r="AW194"/>
      <c r="AX194"/>
      <c r="AY194"/>
      <c r="AZ194"/>
    </row>
    <row r="195" spans="8:52" s="22" customFormat="1" ht="12.6" customHeight="1" x14ac:dyDescent="0.25">
      <c r="H195"/>
      <c r="I195"/>
      <c r="J195" s="2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  <c r="AR195"/>
      <c r="AS195"/>
      <c r="AT195"/>
      <c r="AU195"/>
      <c r="AV195"/>
      <c r="AW195"/>
      <c r="AX195"/>
      <c r="AY195"/>
      <c r="AZ195"/>
    </row>
    <row r="196" spans="8:52" s="22" customFormat="1" ht="12.6" customHeight="1" x14ac:dyDescent="0.25">
      <c r="H196"/>
      <c r="I196"/>
      <c r="J196" s="2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  <c r="AR196"/>
      <c r="AS196"/>
      <c r="AT196"/>
      <c r="AU196"/>
      <c r="AV196"/>
      <c r="AW196"/>
      <c r="AX196"/>
      <c r="AY196"/>
      <c r="AZ196"/>
    </row>
    <row r="197" spans="8:52" s="22" customFormat="1" ht="12.6" customHeight="1" x14ac:dyDescent="0.25">
      <c r="H197"/>
      <c r="I197"/>
      <c r="J197" s="2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  <c r="AR197"/>
      <c r="AS197"/>
      <c r="AT197"/>
      <c r="AU197"/>
      <c r="AV197"/>
      <c r="AW197"/>
      <c r="AX197"/>
      <c r="AY197"/>
      <c r="AZ197"/>
    </row>
    <row r="198" spans="8:52" s="22" customFormat="1" ht="12.6" customHeight="1" x14ac:dyDescent="0.25">
      <c r="H198"/>
      <c r="I198"/>
      <c r="J198" s="2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  <c r="AR198"/>
      <c r="AS198"/>
      <c r="AT198"/>
      <c r="AU198"/>
      <c r="AV198"/>
      <c r="AW198"/>
      <c r="AX198"/>
      <c r="AY198"/>
      <c r="AZ198"/>
    </row>
    <row r="199" spans="8:52" s="22" customFormat="1" ht="12.6" customHeight="1" x14ac:dyDescent="0.25">
      <c r="H199"/>
      <c r="I199"/>
      <c r="J199" s="2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  <c r="AR199"/>
      <c r="AS199"/>
      <c r="AT199"/>
      <c r="AU199"/>
      <c r="AV199"/>
      <c r="AW199"/>
      <c r="AX199"/>
      <c r="AY199"/>
      <c r="AZ199"/>
    </row>
    <row r="200" spans="8:52" s="22" customFormat="1" ht="12.6" customHeight="1" x14ac:dyDescent="0.25">
      <c r="H200"/>
      <c r="I200"/>
      <c r="J200" s="2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  <c r="AR200"/>
      <c r="AS200"/>
      <c r="AT200"/>
      <c r="AU200"/>
      <c r="AV200"/>
      <c r="AW200"/>
      <c r="AX200"/>
      <c r="AY200"/>
      <c r="AZ200"/>
    </row>
    <row r="201" spans="8:52" s="22" customFormat="1" ht="12.6" customHeight="1" x14ac:dyDescent="0.25">
      <c r="H201"/>
      <c r="I201"/>
      <c r="J201" s="2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  <c r="AR201"/>
      <c r="AS201"/>
      <c r="AT201"/>
      <c r="AU201"/>
      <c r="AV201"/>
      <c r="AW201"/>
      <c r="AX201"/>
      <c r="AY201"/>
      <c r="AZ201"/>
    </row>
    <row r="202" spans="8:52" s="22" customFormat="1" ht="12.6" customHeight="1" x14ac:dyDescent="0.25">
      <c r="H202"/>
      <c r="I202"/>
      <c r="J202" s="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  <c r="AZ202"/>
    </row>
    <row r="203" spans="8:52" s="22" customFormat="1" ht="12.6" customHeight="1" x14ac:dyDescent="0.25">
      <c r="H203"/>
      <c r="I203"/>
      <c r="J203" s="2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  <c r="AR203"/>
      <c r="AS203"/>
      <c r="AT203"/>
      <c r="AU203"/>
      <c r="AV203"/>
      <c r="AW203"/>
      <c r="AX203"/>
      <c r="AY203"/>
      <c r="AZ203"/>
    </row>
    <row r="204" spans="8:52" s="22" customFormat="1" ht="12.6" customHeight="1" x14ac:dyDescent="0.25">
      <c r="H204"/>
      <c r="I204"/>
      <c r="J204" s="2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  <c r="AR204"/>
      <c r="AS204"/>
      <c r="AT204"/>
      <c r="AU204"/>
      <c r="AV204"/>
      <c r="AW204"/>
      <c r="AX204"/>
      <c r="AY204"/>
      <c r="AZ204"/>
    </row>
    <row r="205" spans="8:52" s="22" customFormat="1" ht="12.6" customHeight="1" x14ac:dyDescent="0.25">
      <c r="H205"/>
      <c r="I205"/>
      <c r="J205" s="2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  <c r="AR205"/>
      <c r="AS205"/>
      <c r="AT205"/>
      <c r="AU205"/>
      <c r="AV205"/>
      <c r="AW205"/>
      <c r="AX205"/>
      <c r="AY205"/>
      <c r="AZ205"/>
    </row>
    <row r="206" spans="8:52" s="22" customFormat="1" ht="12.6" customHeight="1" x14ac:dyDescent="0.25">
      <c r="H206"/>
      <c r="I206"/>
      <c r="J206" s="2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  <c r="AR206"/>
      <c r="AS206"/>
      <c r="AT206"/>
      <c r="AU206"/>
      <c r="AV206"/>
      <c r="AW206"/>
      <c r="AX206"/>
      <c r="AY206"/>
      <c r="AZ206"/>
    </row>
    <row r="207" spans="8:52" s="22" customFormat="1" ht="12.6" customHeight="1" x14ac:dyDescent="0.25">
      <c r="H207"/>
      <c r="I207"/>
      <c r="J207" s="2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  <c r="AR207"/>
      <c r="AS207"/>
      <c r="AT207"/>
      <c r="AU207"/>
      <c r="AV207"/>
      <c r="AW207"/>
      <c r="AX207"/>
      <c r="AY207"/>
      <c r="AZ207"/>
    </row>
    <row r="208" spans="8:52" s="22" customFormat="1" ht="12.6" customHeight="1" x14ac:dyDescent="0.25">
      <c r="H208"/>
      <c r="I208"/>
      <c r="J208" s="2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  <c r="AR208"/>
      <c r="AS208"/>
      <c r="AT208"/>
      <c r="AU208"/>
      <c r="AV208"/>
      <c r="AW208"/>
      <c r="AX208"/>
      <c r="AY208"/>
      <c r="AZ208"/>
    </row>
    <row r="209" spans="8:52" s="22" customFormat="1" ht="12.6" customHeight="1" x14ac:dyDescent="0.25">
      <c r="H209"/>
      <c r="I209"/>
      <c r="J209" s="2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  <c r="AR209"/>
      <c r="AS209"/>
      <c r="AT209"/>
      <c r="AU209"/>
      <c r="AV209"/>
      <c r="AW209"/>
      <c r="AX209"/>
      <c r="AY209"/>
      <c r="AZ209"/>
    </row>
    <row r="210" spans="8:52" s="22" customFormat="1" ht="12.6" customHeight="1" x14ac:dyDescent="0.25">
      <c r="H210"/>
      <c r="I210"/>
      <c r="J210" s="2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  <c r="AR210"/>
      <c r="AS210"/>
      <c r="AT210"/>
      <c r="AU210"/>
      <c r="AV210"/>
      <c r="AW210"/>
      <c r="AX210"/>
      <c r="AY210"/>
      <c r="AZ210"/>
    </row>
    <row r="211" spans="8:52" s="22" customFormat="1" ht="12.6" customHeight="1" x14ac:dyDescent="0.25">
      <c r="H211"/>
      <c r="I211"/>
      <c r="J211" s="2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  <c r="AR211"/>
      <c r="AS211"/>
      <c r="AT211"/>
      <c r="AU211"/>
      <c r="AV211"/>
      <c r="AW211"/>
      <c r="AX211"/>
      <c r="AY211"/>
      <c r="AZ211"/>
    </row>
    <row r="212" spans="8:52" s="22" customFormat="1" ht="12.6" customHeight="1" x14ac:dyDescent="0.25">
      <c r="H212"/>
      <c r="I212"/>
      <c r="J212" s="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  <c r="AR212"/>
      <c r="AS212"/>
      <c r="AT212"/>
      <c r="AU212"/>
      <c r="AV212"/>
      <c r="AW212"/>
      <c r="AX212"/>
      <c r="AY212"/>
      <c r="AZ212"/>
    </row>
    <row r="213" spans="8:52" s="22" customFormat="1" ht="12.6" customHeight="1" x14ac:dyDescent="0.25">
      <c r="H213"/>
      <c r="I213"/>
      <c r="J213" s="2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  <c r="AR213"/>
      <c r="AS213"/>
      <c r="AT213"/>
      <c r="AU213"/>
      <c r="AV213"/>
      <c r="AW213"/>
      <c r="AX213"/>
      <c r="AY213"/>
      <c r="AZ213"/>
    </row>
    <row r="214" spans="8:52" s="22" customFormat="1" ht="12.6" customHeight="1" x14ac:dyDescent="0.25">
      <c r="H214"/>
      <c r="I214"/>
      <c r="J214" s="2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  <c r="AR214"/>
      <c r="AS214"/>
      <c r="AT214"/>
      <c r="AU214"/>
      <c r="AV214"/>
      <c r="AW214"/>
      <c r="AX214"/>
      <c r="AY214"/>
      <c r="AZ214"/>
    </row>
    <row r="215" spans="8:52" s="22" customFormat="1" ht="12.6" customHeight="1" x14ac:dyDescent="0.25">
      <c r="H215"/>
      <c r="I215"/>
      <c r="J215" s="2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  <c r="AR215"/>
      <c r="AS215"/>
      <c r="AT215"/>
      <c r="AU215"/>
      <c r="AV215"/>
      <c r="AW215"/>
      <c r="AX215"/>
      <c r="AY215"/>
      <c r="AZ215"/>
    </row>
    <row r="216" spans="8:52" s="22" customFormat="1" ht="12.6" customHeight="1" x14ac:dyDescent="0.25">
      <c r="H216"/>
      <c r="I216"/>
      <c r="J216" s="2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  <c r="AR216"/>
      <c r="AS216"/>
      <c r="AT216"/>
      <c r="AU216"/>
      <c r="AV216"/>
      <c r="AW216"/>
      <c r="AX216"/>
      <c r="AY216"/>
      <c r="AZ216"/>
    </row>
    <row r="217" spans="8:52" s="22" customFormat="1" ht="12.6" customHeight="1" x14ac:dyDescent="0.25">
      <c r="H217"/>
      <c r="I217"/>
      <c r="J217" s="2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  <c r="AR217"/>
      <c r="AS217"/>
      <c r="AT217"/>
      <c r="AU217"/>
      <c r="AV217"/>
      <c r="AW217"/>
      <c r="AX217"/>
      <c r="AY217"/>
      <c r="AZ217"/>
    </row>
    <row r="218" spans="8:52" s="22" customFormat="1" ht="12.6" customHeight="1" x14ac:dyDescent="0.25">
      <c r="H218"/>
      <c r="I218"/>
      <c r="J218" s="2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  <c r="AR218"/>
      <c r="AS218"/>
      <c r="AT218"/>
      <c r="AU218"/>
      <c r="AV218"/>
      <c r="AW218"/>
      <c r="AX218"/>
      <c r="AY218"/>
      <c r="AZ218"/>
    </row>
    <row r="219" spans="8:52" s="22" customFormat="1" ht="12.6" customHeight="1" x14ac:dyDescent="0.25">
      <c r="H219"/>
      <c r="I219"/>
      <c r="J219" s="2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/>
      <c r="AJ219"/>
      <c r="AK219"/>
      <c r="AL219"/>
      <c r="AM219"/>
      <c r="AN219"/>
      <c r="AO219"/>
      <c r="AP219"/>
      <c r="AQ219"/>
      <c r="AR219"/>
      <c r="AS219"/>
      <c r="AT219"/>
      <c r="AU219"/>
      <c r="AV219"/>
      <c r="AW219"/>
      <c r="AX219"/>
      <c r="AY219"/>
      <c r="AZ219"/>
    </row>
    <row r="220" spans="8:52" s="22" customFormat="1" ht="12.6" customHeight="1" x14ac:dyDescent="0.25">
      <c r="H220"/>
      <c r="I220"/>
      <c r="J220" s="2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  <c r="AR220"/>
      <c r="AS220"/>
      <c r="AT220"/>
      <c r="AU220"/>
      <c r="AV220"/>
      <c r="AW220"/>
      <c r="AX220"/>
      <c r="AY220"/>
      <c r="AZ220"/>
    </row>
    <row r="221" spans="8:52" s="22" customFormat="1" ht="12.6" customHeight="1" x14ac:dyDescent="0.25">
      <c r="H221"/>
      <c r="I221"/>
      <c r="J221" s="2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/>
      <c r="AJ221"/>
      <c r="AK221"/>
      <c r="AL221"/>
      <c r="AM221"/>
      <c r="AN221"/>
      <c r="AO221"/>
      <c r="AP221"/>
      <c r="AQ221"/>
      <c r="AR221"/>
      <c r="AS221"/>
      <c r="AT221"/>
      <c r="AU221"/>
      <c r="AV221"/>
      <c r="AW221"/>
      <c r="AX221"/>
      <c r="AY221"/>
      <c r="AZ221"/>
    </row>
    <row r="222" spans="8:52" s="22" customFormat="1" ht="12.6" customHeight="1" x14ac:dyDescent="0.25">
      <c r="H222"/>
      <c r="I222"/>
      <c r="J222" s="2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  <c r="AO222"/>
      <c r="AP222"/>
      <c r="AQ222"/>
      <c r="AR222"/>
      <c r="AS222"/>
      <c r="AT222"/>
      <c r="AU222"/>
      <c r="AV222"/>
      <c r="AW222"/>
      <c r="AX222"/>
      <c r="AY222"/>
      <c r="AZ222"/>
    </row>
    <row r="223" spans="8:52" s="22" customFormat="1" ht="12.6" customHeight="1" x14ac:dyDescent="0.25">
      <c r="H223"/>
      <c r="I223"/>
      <c r="J223" s="2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  <c r="AM223"/>
      <c r="AN223"/>
      <c r="AO223"/>
      <c r="AP223"/>
      <c r="AQ223"/>
      <c r="AR223"/>
      <c r="AS223"/>
      <c r="AT223"/>
      <c r="AU223"/>
      <c r="AV223"/>
      <c r="AW223"/>
      <c r="AX223"/>
      <c r="AY223"/>
      <c r="AZ223"/>
    </row>
    <row r="224" spans="8:52" s="22" customFormat="1" ht="12.6" customHeight="1" x14ac:dyDescent="0.25">
      <c r="H224"/>
      <c r="I224"/>
      <c r="J224" s="2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  <c r="AH224"/>
      <c r="AI224"/>
      <c r="AJ224"/>
      <c r="AK224"/>
      <c r="AL224"/>
      <c r="AM224"/>
      <c r="AN224"/>
      <c r="AO224"/>
      <c r="AP224"/>
      <c r="AQ224"/>
      <c r="AR224"/>
      <c r="AS224"/>
      <c r="AT224"/>
      <c r="AU224"/>
      <c r="AV224"/>
      <c r="AW224"/>
      <c r="AX224"/>
      <c r="AY224"/>
      <c r="AZ224"/>
    </row>
    <row r="225" spans="8:52" s="22" customFormat="1" ht="12.6" customHeight="1" x14ac:dyDescent="0.25">
      <c r="H225"/>
      <c r="I225"/>
      <c r="J225" s="2"/>
      <c r="K225"/>
      <c r="L225"/>
      <c r="M225"/>
      <c r="N225"/>
      <c r="O225"/>
      <c r="P225"/>
      <c r="Q225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/>
      <c r="AG225"/>
      <c r="AH225"/>
      <c r="AI225"/>
      <c r="AJ225"/>
      <c r="AK225"/>
      <c r="AL225"/>
      <c r="AM225"/>
      <c r="AN225"/>
      <c r="AO225"/>
      <c r="AP225"/>
      <c r="AQ225"/>
      <c r="AR225"/>
      <c r="AS225"/>
      <c r="AT225"/>
      <c r="AU225"/>
      <c r="AV225"/>
      <c r="AW225"/>
      <c r="AX225"/>
      <c r="AY225"/>
      <c r="AZ225"/>
    </row>
    <row r="226" spans="8:52" s="22" customFormat="1" ht="12.6" customHeight="1" x14ac:dyDescent="0.25">
      <c r="H226"/>
      <c r="I226"/>
      <c r="J226" s="2"/>
      <c r="K226"/>
      <c r="L226"/>
      <c r="M226"/>
      <c r="N226"/>
      <c r="O226"/>
      <c r="P226"/>
      <c r="Q226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/>
      <c r="AG226"/>
      <c r="AH226"/>
      <c r="AI226"/>
      <c r="AJ226"/>
      <c r="AK226"/>
      <c r="AL226"/>
      <c r="AM226"/>
      <c r="AN226"/>
      <c r="AO226"/>
      <c r="AP226"/>
      <c r="AQ226"/>
      <c r="AR226"/>
      <c r="AS226"/>
      <c r="AT226"/>
      <c r="AU226"/>
      <c r="AV226"/>
      <c r="AW226"/>
      <c r="AX226"/>
      <c r="AY226"/>
      <c r="AZ226"/>
    </row>
    <row r="227" spans="8:52" s="22" customFormat="1" ht="12.6" customHeight="1" x14ac:dyDescent="0.25">
      <c r="H227"/>
      <c r="I227"/>
      <c r="J227" s="2"/>
      <c r="K227"/>
      <c r="L227"/>
      <c r="M227"/>
      <c r="N227"/>
      <c r="O227"/>
      <c r="P227"/>
      <c r="Q227"/>
      <c r="R227"/>
      <c r="S227"/>
      <c r="T227"/>
      <c r="U227"/>
      <c r="V227"/>
      <c r="W227"/>
      <c r="X227"/>
      <c r="Y227"/>
      <c r="Z227"/>
      <c r="AA227"/>
      <c r="AB227"/>
      <c r="AC227"/>
      <c r="AD227"/>
      <c r="AE227"/>
      <c r="AF227"/>
      <c r="AG227"/>
      <c r="AH227"/>
      <c r="AI227"/>
      <c r="AJ227"/>
      <c r="AK227"/>
      <c r="AL227"/>
      <c r="AM227"/>
      <c r="AN227"/>
      <c r="AO227"/>
      <c r="AP227"/>
      <c r="AQ227"/>
      <c r="AR227"/>
      <c r="AS227"/>
      <c r="AT227"/>
      <c r="AU227"/>
      <c r="AV227"/>
      <c r="AW227"/>
      <c r="AX227"/>
      <c r="AY227"/>
      <c r="AZ227"/>
    </row>
    <row r="228" spans="8:52" s="22" customFormat="1" ht="12.6" customHeight="1" x14ac:dyDescent="0.25">
      <c r="H228"/>
      <c r="I228"/>
      <c r="J228" s="2"/>
      <c r="K228"/>
      <c r="L228"/>
      <c r="M228"/>
      <c r="N228"/>
      <c r="O228"/>
      <c r="P228"/>
      <c r="Q228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/>
      <c r="AG228"/>
      <c r="AH228"/>
      <c r="AI228"/>
      <c r="AJ228"/>
      <c r="AK228"/>
      <c r="AL228"/>
      <c r="AM228"/>
      <c r="AN228"/>
      <c r="AO228"/>
      <c r="AP228"/>
      <c r="AQ228"/>
      <c r="AR228"/>
      <c r="AS228"/>
      <c r="AT228"/>
      <c r="AU228"/>
      <c r="AV228"/>
      <c r="AW228"/>
      <c r="AX228"/>
      <c r="AY228"/>
      <c r="AZ228"/>
    </row>
    <row r="229" spans="8:52" s="22" customFormat="1" ht="12.6" customHeight="1" x14ac:dyDescent="0.25">
      <c r="H229"/>
      <c r="I229"/>
      <c r="J229" s="2"/>
      <c r="K229"/>
      <c r="L229"/>
      <c r="M229"/>
      <c r="N229"/>
      <c r="O229"/>
      <c r="P229"/>
      <c r="Q229"/>
      <c r="R229"/>
      <c r="S229"/>
      <c r="T229"/>
      <c r="U229"/>
      <c r="V229"/>
      <c r="W229"/>
      <c r="X229"/>
      <c r="Y229"/>
      <c r="Z229"/>
      <c r="AA229"/>
      <c r="AB229"/>
      <c r="AC229"/>
      <c r="AD229"/>
      <c r="AE229"/>
      <c r="AF229"/>
      <c r="AG229"/>
      <c r="AH229"/>
      <c r="AI229"/>
      <c r="AJ229"/>
      <c r="AK229"/>
      <c r="AL229"/>
      <c r="AM229"/>
      <c r="AN229"/>
      <c r="AO229"/>
      <c r="AP229"/>
      <c r="AQ229"/>
      <c r="AR229"/>
      <c r="AS229"/>
      <c r="AT229"/>
      <c r="AU229"/>
      <c r="AV229"/>
      <c r="AW229"/>
      <c r="AX229"/>
      <c r="AY229"/>
      <c r="AZ229"/>
    </row>
    <row r="230" spans="8:52" s="22" customFormat="1" ht="12.6" customHeight="1" x14ac:dyDescent="0.25">
      <c r="H230"/>
      <c r="I230"/>
      <c r="J230" s="2"/>
      <c r="K230"/>
      <c r="L230"/>
      <c r="M230"/>
      <c r="N230"/>
      <c r="O230"/>
      <c r="P230"/>
      <c r="Q230"/>
      <c r="R230"/>
      <c r="S230"/>
      <c r="T230"/>
      <c r="U230"/>
      <c r="V230"/>
      <c r="W230"/>
      <c r="X230"/>
      <c r="Y230"/>
      <c r="Z230"/>
      <c r="AA230"/>
      <c r="AB230"/>
      <c r="AC230"/>
      <c r="AD230"/>
      <c r="AE230"/>
      <c r="AF230"/>
      <c r="AG230"/>
      <c r="AH230"/>
      <c r="AI230"/>
      <c r="AJ230"/>
      <c r="AK230"/>
      <c r="AL230"/>
      <c r="AM230"/>
      <c r="AN230"/>
      <c r="AO230"/>
      <c r="AP230"/>
      <c r="AQ230"/>
      <c r="AR230"/>
      <c r="AS230"/>
      <c r="AT230"/>
      <c r="AU230"/>
      <c r="AV230"/>
      <c r="AW230"/>
      <c r="AX230"/>
      <c r="AY230"/>
      <c r="AZ230"/>
    </row>
    <row r="231" spans="8:52" s="22" customFormat="1" ht="12.6" customHeight="1" x14ac:dyDescent="0.25">
      <c r="H231"/>
      <c r="I231"/>
      <c r="J231" s="2"/>
      <c r="K231"/>
      <c r="L231"/>
      <c r="M231"/>
      <c r="N231"/>
      <c r="O231"/>
      <c r="P231"/>
      <c r="Q231"/>
      <c r="R231"/>
      <c r="S231"/>
      <c r="T231"/>
      <c r="U231"/>
      <c r="V231"/>
      <c r="W231"/>
      <c r="X231"/>
      <c r="Y231"/>
      <c r="Z231"/>
      <c r="AA231"/>
      <c r="AB231"/>
      <c r="AC231"/>
      <c r="AD231"/>
      <c r="AE231"/>
      <c r="AF231"/>
      <c r="AG231"/>
      <c r="AH231"/>
      <c r="AI231"/>
      <c r="AJ231"/>
      <c r="AK231"/>
      <c r="AL231"/>
      <c r="AM231"/>
      <c r="AN231"/>
      <c r="AO231"/>
      <c r="AP231"/>
      <c r="AQ231"/>
      <c r="AR231"/>
      <c r="AS231"/>
      <c r="AT231"/>
      <c r="AU231"/>
      <c r="AV231"/>
      <c r="AW231"/>
      <c r="AX231"/>
      <c r="AY231"/>
      <c r="AZ231"/>
    </row>
    <row r="232" spans="8:52" s="22" customFormat="1" ht="12.6" customHeight="1" x14ac:dyDescent="0.25">
      <c r="H232"/>
      <c r="I232"/>
      <c r="J232" s="2"/>
      <c r="K232"/>
      <c r="L232"/>
      <c r="M232"/>
      <c r="N232"/>
      <c r="O232"/>
      <c r="P232"/>
      <c r="Q232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/>
      <c r="AG232"/>
      <c r="AH232"/>
      <c r="AI232"/>
      <c r="AJ232"/>
      <c r="AK232"/>
      <c r="AL232"/>
      <c r="AM232"/>
      <c r="AN232"/>
      <c r="AO232"/>
      <c r="AP232"/>
      <c r="AQ232"/>
      <c r="AR232"/>
      <c r="AS232"/>
      <c r="AT232"/>
      <c r="AU232"/>
      <c r="AV232"/>
      <c r="AW232"/>
      <c r="AX232"/>
      <c r="AY232"/>
      <c r="AZ232"/>
    </row>
    <row r="233" spans="8:52" s="22" customFormat="1" ht="12.6" customHeight="1" x14ac:dyDescent="0.25">
      <c r="H233"/>
      <c r="I233"/>
      <c r="J233" s="2"/>
      <c r="K233"/>
      <c r="L233"/>
      <c r="M233"/>
      <c r="N233"/>
      <c r="O233"/>
      <c r="P233"/>
      <c r="Q233"/>
      <c r="R233"/>
      <c r="S233"/>
      <c r="T233"/>
      <c r="U233"/>
      <c r="V233"/>
      <c r="W233"/>
      <c r="X233"/>
      <c r="Y233"/>
      <c r="Z233"/>
      <c r="AA233"/>
      <c r="AB233"/>
      <c r="AC233"/>
      <c r="AD233"/>
      <c r="AE233"/>
      <c r="AF233"/>
      <c r="AG233"/>
      <c r="AH233"/>
      <c r="AI233"/>
      <c r="AJ233"/>
      <c r="AK233"/>
      <c r="AL233"/>
      <c r="AM233"/>
      <c r="AN233"/>
      <c r="AO233"/>
      <c r="AP233"/>
      <c r="AQ233"/>
      <c r="AR233"/>
      <c r="AS233"/>
      <c r="AT233"/>
      <c r="AU233"/>
      <c r="AV233"/>
      <c r="AW233"/>
      <c r="AX233"/>
      <c r="AY233"/>
      <c r="AZ233"/>
    </row>
    <row r="234" spans="8:52" s="22" customFormat="1" ht="12.6" customHeight="1" x14ac:dyDescent="0.25">
      <c r="H234"/>
      <c r="I234"/>
      <c r="J234" s="2"/>
      <c r="K234"/>
      <c r="L234"/>
      <c r="M234"/>
      <c r="N234"/>
      <c r="O234"/>
      <c r="P234"/>
      <c r="Q234"/>
      <c r="R234"/>
      <c r="S234"/>
      <c r="T234"/>
      <c r="U234"/>
      <c r="V234"/>
      <c r="W234"/>
      <c r="X234"/>
      <c r="Y234"/>
      <c r="Z234"/>
      <c r="AA234"/>
      <c r="AB234"/>
      <c r="AC234"/>
      <c r="AD234"/>
      <c r="AE234"/>
      <c r="AF234"/>
      <c r="AG234"/>
      <c r="AH234"/>
      <c r="AI234"/>
      <c r="AJ234"/>
      <c r="AK234"/>
      <c r="AL234"/>
      <c r="AM234"/>
      <c r="AN234"/>
      <c r="AO234"/>
      <c r="AP234"/>
      <c r="AQ234"/>
      <c r="AR234"/>
      <c r="AS234"/>
      <c r="AT234"/>
      <c r="AU234"/>
      <c r="AV234"/>
      <c r="AW234"/>
      <c r="AX234"/>
      <c r="AY234"/>
      <c r="AZ234"/>
    </row>
    <row r="235" spans="8:52" s="22" customFormat="1" ht="12.6" customHeight="1" x14ac:dyDescent="0.25">
      <c r="H235"/>
      <c r="I235"/>
      <c r="J235" s="2"/>
      <c r="K235"/>
      <c r="L235"/>
      <c r="M235"/>
      <c r="N235"/>
      <c r="O235"/>
      <c r="P235"/>
      <c r="Q235"/>
      <c r="R235"/>
      <c r="S235"/>
      <c r="T235"/>
      <c r="U235"/>
      <c r="V235"/>
      <c r="W235"/>
      <c r="X235"/>
      <c r="Y235"/>
      <c r="Z235"/>
      <c r="AA235"/>
      <c r="AB235"/>
      <c r="AC235"/>
      <c r="AD235"/>
      <c r="AE235"/>
      <c r="AF235"/>
      <c r="AG235"/>
      <c r="AH235"/>
      <c r="AI235"/>
      <c r="AJ235"/>
      <c r="AK235"/>
      <c r="AL235"/>
      <c r="AM235"/>
      <c r="AN235"/>
      <c r="AO235"/>
      <c r="AP235"/>
      <c r="AQ235"/>
      <c r="AR235"/>
      <c r="AS235"/>
      <c r="AT235"/>
      <c r="AU235"/>
      <c r="AV235"/>
      <c r="AW235"/>
      <c r="AX235"/>
      <c r="AY235"/>
      <c r="AZ235"/>
    </row>
    <row r="236" spans="8:52" s="22" customFormat="1" ht="12.6" customHeight="1" x14ac:dyDescent="0.25">
      <c r="H236"/>
      <c r="I236"/>
      <c r="J236" s="2"/>
      <c r="K236"/>
      <c r="L236"/>
      <c r="M236"/>
      <c r="N236"/>
      <c r="O236"/>
      <c r="P236"/>
      <c r="Q236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/>
      <c r="AG236"/>
      <c r="AH236"/>
      <c r="AI236"/>
      <c r="AJ236"/>
      <c r="AK236"/>
      <c r="AL236"/>
      <c r="AM236"/>
      <c r="AN236"/>
      <c r="AO236"/>
      <c r="AP236"/>
      <c r="AQ236"/>
      <c r="AR236"/>
      <c r="AS236"/>
      <c r="AT236"/>
      <c r="AU236"/>
      <c r="AV236"/>
      <c r="AW236"/>
      <c r="AX236"/>
      <c r="AY236"/>
      <c r="AZ236"/>
    </row>
    <row r="237" spans="8:52" s="22" customFormat="1" ht="12.6" customHeight="1" x14ac:dyDescent="0.25">
      <c r="H237"/>
      <c r="I237"/>
      <c r="J237" s="2"/>
      <c r="K237"/>
      <c r="L237"/>
      <c r="M237"/>
      <c r="N237"/>
      <c r="O237"/>
      <c r="P237"/>
      <c r="Q237"/>
      <c r="R237"/>
      <c r="S237"/>
      <c r="T237"/>
      <c r="U237"/>
      <c r="V237"/>
      <c r="W237"/>
      <c r="X237"/>
      <c r="Y237"/>
      <c r="Z237"/>
      <c r="AA237"/>
      <c r="AB237"/>
      <c r="AC237"/>
      <c r="AD237"/>
      <c r="AE237"/>
      <c r="AF237"/>
      <c r="AG237"/>
      <c r="AH237"/>
      <c r="AI237"/>
      <c r="AJ237"/>
      <c r="AK237"/>
      <c r="AL237"/>
      <c r="AM237"/>
      <c r="AN237"/>
      <c r="AO237"/>
      <c r="AP237"/>
      <c r="AQ237"/>
      <c r="AR237"/>
      <c r="AS237"/>
      <c r="AT237"/>
      <c r="AU237"/>
      <c r="AV237"/>
      <c r="AW237"/>
      <c r="AX237"/>
      <c r="AY237"/>
      <c r="AZ237"/>
    </row>
    <row r="238" spans="8:52" s="22" customFormat="1" ht="12.6" customHeight="1" x14ac:dyDescent="0.25">
      <c r="H238"/>
      <c r="I238"/>
      <c r="J238" s="2"/>
      <c r="K238"/>
      <c r="L238"/>
      <c r="M238"/>
      <c r="N238"/>
      <c r="O238"/>
      <c r="P238"/>
      <c r="Q238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  <c r="AG238"/>
      <c r="AH238"/>
      <c r="AI238"/>
      <c r="AJ238"/>
      <c r="AK238"/>
      <c r="AL238"/>
      <c r="AM238"/>
      <c r="AN238"/>
      <c r="AO238"/>
      <c r="AP238"/>
      <c r="AQ238"/>
      <c r="AR238"/>
      <c r="AS238"/>
      <c r="AT238"/>
      <c r="AU238"/>
      <c r="AV238"/>
      <c r="AW238"/>
      <c r="AX238"/>
      <c r="AY238"/>
      <c r="AZ238"/>
    </row>
    <row r="239" spans="8:52" s="22" customFormat="1" ht="12.6" customHeight="1" x14ac:dyDescent="0.25">
      <c r="H239"/>
      <c r="I239"/>
      <c r="J239" s="2"/>
      <c r="K239"/>
      <c r="L239"/>
      <c r="M239"/>
      <c r="N239"/>
      <c r="O239"/>
      <c r="P239"/>
      <c r="Q239"/>
      <c r="R239"/>
      <c r="S239"/>
      <c r="T239"/>
      <c r="U239"/>
      <c r="V239"/>
      <c r="W239"/>
      <c r="X239"/>
      <c r="Y239"/>
      <c r="Z239"/>
      <c r="AA239"/>
      <c r="AB239"/>
      <c r="AC239"/>
      <c r="AD239"/>
      <c r="AE239"/>
      <c r="AF239"/>
      <c r="AG239"/>
      <c r="AH239"/>
      <c r="AI239"/>
      <c r="AJ239"/>
      <c r="AK239"/>
      <c r="AL239"/>
      <c r="AM239"/>
      <c r="AN239"/>
      <c r="AO239"/>
      <c r="AP239"/>
      <c r="AQ239"/>
      <c r="AR239"/>
      <c r="AS239"/>
      <c r="AT239"/>
      <c r="AU239"/>
      <c r="AV239"/>
      <c r="AW239"/>
      <c r="AX239"/>
      <c r="AY239"/>
      <c r="AZ239"/>
    </row>
    <row r="240" spans="8:52" s="22" customFormat="1" ht="12.6" customHeight="1" x14ac:dyDescent="0.25">
      <c r="H240"/>
      <c r="I240"/>
      <c r="J240" s="2"/>
      <c r="K240"/>
      <c r="L240"/>
      <c r="M240"/>
      <c r="N240"/>
      <c r="O240"/>
      <c r="P240"/>
      <c r="Q240"/>
      <c r="R240"/>
      <c r="S240"/>
      <c r="T240"/>
      <c r="U240"/>
      <c r="V240"/>
      <c r="W240"/>
      <c r="X240"/>
      <c r="Y240"/>
      <c r="Z240"/>
      <c r="AA240"/>
      <c r="AB240"/>
      <c r="AC240"/>
      <c r="AD240"/>
      <c r="AE240"/>
      <c r="AF240"/>
      <c r="AG240"/>
      <c r="AH240"/>
      <c r="AI240"/>
      <c r="AJ240"/>
      <c r="AK240"/>
      <c r="AL240"/>
      <c r="AM240"/>
      <c r="AN240"/>
      <c r="AO240"/>
      <c r="AP240"/>
      <c r="AQ240"/>
      <c r="AR240"/>
      <c r="AS240"/>
      <c r="AT240"/>
      <c r="AU240"/>
      <c r="AV240"/>
      <c r="AW240"/>
      <c r="AX240"/>
      <c r="AY240"/>
      <c r="AZ240"/>
    </row>
    <row r="241" spans="8:52" s="22" customFormat="1" ht="12.6" customHeight="1" x14ac:dyDescent="0.25">
      <c r="H241"/>
      <c r="I241"/>
      <c r="J241" s="2"/>
      <c r="K241"/>
      <c r="L241"/>
      <c r="M241"/>
      <c r="N241"/>
      <c r="O241"/>
      <c r="P241"/>
      <c r="Q241"/>
      <c r="R241"/>
      <c r="S241"/>
      <c r="T241"/>
      <c r="U241"/>
      <c r="V241"/>
      <c r="W241"/>
      <c r="X241"/>
      <c r="Y241"/>
      <c r="Z241"/>
      <c r="AA241"/>
      <c r="AB241"/>
      <c r="AC241"/>
      <c r="AD241"/>
      <c r="AE241"/>
      <c r="AF241"/>
      <c r="AG241"/>
      <c r="AH241"/>
      <c r="AI241"/>
      <c r="AJ241"/>
      <c r="AK241"/>
      <c r="AL241"/>
      <c r="AM241"/>
      <c r="AN241"/>
      <c r="AO241"/>
      <c r="AP241"/>
      <c r="AQ241"/>
      <c r="AR241"/>
      <c r="AS241"/>
      <c r="AT241"/>
      <c r="AU241"/>
      <c r="AV241"/>
      <c r="AW241"/>
      <c r="AX241"/>
      <c r="AY241"/>
      <c r="AZ241"/>
    </row>
    <row r="242" spans="8:52" s="22" customFormat="1" ht="12.6" customHeight="1" x14ac:dyDescent="0.25">
      <c r="H242"/>
      <c r="I242"/>
      <c r="J242" s="2"/>
      <c r="K242"/>
      <c r="L242"/>
      <c r="M242"/>
      <c r="N242"/>
      <c r="O242"/>
      <c r="P242"/>
      <c r="Q242"/>
      <c r="R242"/>
      <c r="S242"/>
      <c r="T242"/>
      <c r="U242"/>
      <c r="V242"/>
      <c r="W242"/>
      <c r="X242"/>
      <c r="Y242"/>
      <c r="Z242"/>
      <c r="AA242"/>
      <c r="AB242"/>
      <c r="AC242"/>
      <c r="AD242"/>
      <c r="AE242"/>
      <c r="AF242"/>
      <c r="AG242"/>
      <c r="AH242"/>
      <c r="AI242"/>
      <c r="AJ242"/>
      <c r="AK242"/>
      <c r="AL242"/>
      <c r="AM242"/>
      <c r="AN242"/>
      <c r="AO242"/>
      <c r="AP242"/>
      <c r="AQ242"/>
      <c r="AR242"/>
      <c r="AS242"/>
      <c r="AT242"/>
      <c r="AU242"/>
      <c r="AV242"/>
      <c r="AW242"/>
      <c r="AX242"/>
      <c r="AY242"/>
      <c r="AZ242"/>
    </row>
    <row r="243" spans="8:52" s="22" customFormat="1" ht="12.6" customHeight="1" x14ac:dyDescent="0.25">
      <c r="H243"/>
      <c r="I243"/>
      <c r="J243" s="2"/>
      <c r="K243"/>
      <c r="L243"/>
      <c r="M243"/>
      <c r="N243"/>
      <c r="O243"/>
      <c r="P243"/>
      <c r="Q243"/>
      <c r="R243"/>
      <c r="S243"/>
      <c r="T243"/>
      <c r="U243"/>
      <c r="V243"/>
      <c r="W243"/>
      <c r="X243"/>
      <c r="Y243"/>
      <c r="Z243"/>
      <c r="AA243"/>
      <c r="AB243"/>
      <c r="AC243"/>
      <c r="AD243"/>
      <c r="AE243"/>
      <c r="AF243"/>
      <c r="AG243"/>
      <c r="AH243"/>
      <c r="AI243"/>
      <c r="AJ243"/>
      <c r="AK243"/>
      <c r="AL243"/>
      <c r="AM243"/>
      <c r="AN243"/>
      <c r="AO243"/>
      <c r="AP243"/>
      <c r="AQ243"/>
      <c r="AR243"/>
      <c r="AS243"/>
      <c r="AT243"/>
      <c r="AU243"/>
      <c r="AV243"/>
      <c r="AW243"/>
      <c r="AX243"/>
      <c r="AY243"/>
      <c r="AZ243"/>
    </row>
    <row r="244" spans="8:52" s="22" customFormat="1" ht="12.6" customHeight="1" x14ac:dyDescent="0.25">
      <c r="H244"/>
      <c r="I244"/>
      <c r="J244" s="2"/>
      <c r="K244"/>
      <c r="L244"/>
      <c r="M244"/>
      <c r="N244"/>
      <c r="O244"/>
      <c r="P244"/>
      <c r="Q244"/>
      <c r="R244"/>
      <c r="S244"/>
      <c r="T244"/>
      <c r="U244"/>
      <c r="V244"/>
      <c r="W244"/>
      <c r="X244"/>
      <c r="Y244"/>
      <c r="Z244"/>
      <c r="AA244"/>
      <c r="AB244"/>
      <c r="AC244"/>
      <c r="AD244"/>
      <c r="AE244"/>
      <c r="AF244"/>
      <c r="AG244"/>
      <c r="AH244"/>
      <c r="AI244"/>
      <c r="AJ244"/>
      <c r="AK244"/>
      <c r="AL244"/>
      <c r="AM244"/>
      <c r="AN244"/>
      <c r="AO244"/>
      <c r="AP244"/>
      <c r="AQ244"/>
      <c r="AR244"/>
      <c r="AS244"/>
      <c r="AT244"/>
      <c r="AU244"/>
      <c r="AV244"/>
      <c r="AW244"/>
      <c r="AX244"/>
      <c r="AY244"/>
      <c r="AZ244"/>
    </row>
    <row r="245" spans="8:52" s="22" customFormat="1" ht="12.6" customHeight="1" x14ac:dyDescent="0.25">
      <c r="H245"/>
      <c r="I245"/>
      <c r="J245" s="2"/>
      <c r="K245"/>
      <c r="L245"/>
      <c r="M245"/>
      <c r="N245"/>
      <c r="O245"/>
      <c r="P245"/>
      <c r="Q245"/>
      <c r="R245"/>
      <c r="S245"/>
      <c r="T245"/>
      <c r="U245"/>
      <c r="V245"/>
      <c r="W245"/>
      <c r="X245"/>
      <c r="Y245"/>
      <c r="Z245"/>
      <c r="AA245"/>
      <c r="AB245"/>
      <c r="AC245"/>
      <c r="AD245"/>
      <c r="AE245"/>
      <c r="AF245"/>
      <c r="AG245"/>
      <c r="AH245"/>
      <c r="AI245"/>
      <c r="AJ245"/>
      <c r="AK245"/>
      <c r="AL245"/>
      <c r="AM245"/>
      <c r="AN245"/>
      <c r="AO245"/>
      <c r="AP245"/>
      <c r="AQ245"/>
      <c r="AR245"/>
      <c r="AS245"/>
      <c r="AT245"/>
      <c r="AU245"/>
      <c r="AV245"/>
      <c r="AW245"/>
      <c r="AX245"/>
      <c r="AY245"/>
      <c r="AZ245"/>
    </row>
    <row r="246" spans="8:52" s="22" customFormat="1" ht="12.6" customHeight="1" x14ac:dyDescent="0.25">
      <c r="H246"/>
      <c r="I246"/>
      <c r="J246" s="2"/>
      <c r="K246"/>
      <c r="L246"/>
      <c r="M246"/>
      <c r="N246"/>
      <c r="O246"/>
      <c r="P246"/>
      <c r="Q246"/>
      <c r="R246"/>
      <c r="S246"/>
      <c r="T246"/>
      <c r="U246"/>
      <c r="V246"/>
      <c r="W246"/>
      <c r="X246"/>
      <c r="Y246"/>
      <c r="Z246"/>
      <c r="AA246"/>
      <c r="AB246"/>
      <c r="AC246"/>
      <c r="AD246"/>
      <c r="AE246"/>
      <c r="AF246"/>
      <c r="AG246"/>
      <c r="AH246"/>
      <c r="AI246"/>
      <c r="AJ246"/>
      <c r="AK246"/>
      <c r="AL246"/>
      <c r="AM246"/>
      <c r="AN246"/>
      <c r="AO246"/>
      <c r="AP246"/>
      <c r="AQ246"/>
      <c r="AR246"/>
      <c r="AS246"/>
      <c r="AT246"/>
      <c r="AU246"/>
      <c r="AV246"/>
      <c r="AW246"/>
      <c r="AX246"/>
      <c r="AY246"/>
      <c r="AZ246"/>
    </row>
    <row r="247" spans="8:52" s="22" customFormat="1" ht="12.6" customHeight="1" x14ac:dyDescent="0.25">
      <c r="H247"/>
      <c r="I247"/>
      <c r="J247" s="2"/>
      <c r="K247"/>
      <c r="L247"/>
      <c r="M247"/>
      <c r="N247"/>
      <c r="O247"/>
      <c r="P247"/>
      <c r="Q247"/>
      <c r="R247"/>
      <c r="S247"/>
      <c r="T247"/>
      <c r="U247"/>
      <c r="V247"/>
      <c r="W247"/>
      <c r="X247"/>
      <c r="Y247"/>
      <c r="Z247"/>
      <c r="AA247"/>
      <c r="AB247"/>
      <c r="AC247"/>
      <c r="AD247"/>
      <c r="AE247"/>
      <c r="AF247"/>
      <c r="AG247"/>
      <c r="AH247"/>
      <c r="AI247"/>
      <c r="AJ247"/>
      <c r="AK247"/>
      <c r="AL247"/>
      <c r="AM247"/>
      <c r="AN247"/>
      <c r="AO247"/>
      <c r="AP247"/>
      <c r="AQ247"/>
      <c r="AR247"/>
      <c r="AS247"/>
      <c r="AT247"/>
      <c r="AU247"/>
      <c r="AV247"/>
      <c r="AW247"/>
      <c r="AX247"/>
      <c r="AY247"/>
      <c r="AZ247"/>
    </row>
    <row r="248" spans="8:52" s="22" customFormat="1" ht="12.6" customHeight="1" x14ac:dyDescent="0.25">
      <c r="H248"/>
      <c r="I248"/>
      <c r="J248" s="2"/>
      <c r="K248"/>
      <c r="L248"/>
      <c r="M248"/>
      <c r="N248"/>
      <c r="O248"/>
      <c r="P248"/>
      <c r="Q248"/>
      <c r="R248"/>
      <c r="S248"/>
      <c r="T248"/>
      <c r="U248"/>
      <c r="V248"/>
      <c r="W248"/>
      <c r="X248"/>
      <c r="Y248"/>
      <c r="Z248"/>
      <c r="AA248"/>
      <c r="AB248"/>
      <c r="AC248"/>
      <c r="AD248"/>
      <c r="AE248"/>
      <c r="AF248"/>
      <c r="AG248"/>
      <c r="AH248"/>
      <c r="AI248"/>
      <c r="AJ248"/>
      <c r="AK248"/>
      <c r="AL248"/>
      <c r="AM248"/>
      <c r="AN248"/>
      <c r="AO248"/>
      <c r="AP248"/>
      <c r="AQ248"/>
      <c r="AR248"/>
      <c r="AS248"/>
      <c r="AT248"/>
      <c r="AU248"/>
      <c r="AV248"/>
      <c r="AW248"/>
      <c r="AX248"/>
      <c r="AY248"/>
      <c r="AZ248"/>
    </row>
    <row r="249" spans="8:52" s="22" customFormat="1" ht="12.6" customHeight="1" x14ac:dyDescent="0.25">
      <c r="H249"/>
      <c r="I249"/>
      <c r="J249" s="2"/>
      <c r="K249"/>
      <c r="L249"/>
      <c r="M249"/>
      <c r="N249"/>
      <c r="O249"/>
      <c r="P249"/>
      <c r="Q249"/>
      <c r="R249"/>
      <c r="S249"/>
      <c r="T249"/>
      <c r="U249"/>
      <c r="V249"/>
      <c r="W249"/>
      <c r="X249"/>
      <c r="Y249"/>
      <c r="Z249"/>
      <c r="AA249"/>
      <c r="AB249"/>
      <c r="AC249"/>
      <c r="AD249"/>
      <c r="AE249"/>
      <c r="AF249"/>
      <c r="AG249"/>
      <c r="AH249"/>
      <c r="AI249"/>
      <c r="AJ249"/>
      <c r="AK249"/>
      <c r="AL249"/>
      <c r="AM249"/>
      <c r="AN249"/>
      <c r="AO249"/>
      <c r="AP249"/>
      <c r="AQ249"/>
      <c r="AR249"/>
      <c r="AS249"/>
      <c r="AT249"/>
      <c r="AU249"/>
      <c r="AV249"/>
      <c r="AW249"/>
      <c r="AX249"/>
      <c r="AY249"/>
      <c r="AZ249"/>
    </row>
    <row r="250" spans="8:52" s="22" customFormat="1" ht="12.6" customHeight="1" x14ac:dyDescent="0.25">
      <c r="H250"/>
      <c r="I250"/>
      <c r="J250" s="2"/>
      <c r="K250"/>
      <c r="L250"/>
      <c r="M250"/>
      <c r="N250"/>
      <c r="O250"/>
      <c r="P250"/>
      <c r="Q250"/>
      <c r="R250"/>
      <c r="S250"/>
      <c r="T250"/>
      <c r="U250"/>
      <c r="V250"/>
      <c r="W250"/>
      <c r="X250"/>
      <c r="Y250"/>
      <c r="Z250"/>
      <c r="AA250"/>
      <c r="AB250"/>
      <c r="AC250"/>
      <c r="AD250"/>
      <c r="AE250"/>
      <c r="AF250"/>
      <c r="AG250"/>
      <c r="AH250"/>
      <c r="AI250"/>
      <c r="AJ250"/>
      <c r="AK250"/>
      <c r="AL250"/>
      <c r="AM250"/>
      <c r="AN250"/>
      <c r="AO250"/>
      <c r="AP250"/>
      <c r="AQ250"/>
      <c r="AR250"/>
      <c r="AS250"/>
      <c r="AT250"/>
      <c r="AU250"/>
      <c r="AV250"/>
      <c r="AW250"/>
      <c r="AX250"/>
      <c r="AY250"/>
      <c r="AZ250"/>
    </row>
    <row r="251" spans="8:52" s="22" customFormat="1" ht="12.6" customHeight="1" x14ac:dyDescent="0.25">
      <c r="H251"/>
      <c r="I251"/>
      <c r="J251" s="2"/>
      <c r="K251"/>
      <c r="L251"/>
      <c r="M251"/>
      <c r="N251"/>
      <c r="O251"/>
      <c r="P251"/>
      <c r="Q251"/>
      <c r="R251"/>
      <c r="S251"/>
      <c r="T251"/>
      <c r="U251"/>
      <c r="V251"/>
      <c r="W251"/>
      <c r="X251"/>
      <c r="Y251"/>
      <c r="Z251"/>
      <c r="AA251"/>
      <c r="AB251"/>
      <c r="AC251"/>
      <c r="AD251"/>
      <c r="AE251"/>
      <c r="AF251"/>
      <c r="AG251"/>
      <c r="AH251"/>
      <c r="AI251"/>
      <c r="AJ251"/>
      <c r="AK251"/>
      <c r="AL251"/>
      <c r="AM251"/>
      <c r="AN251"/>
      <c r="AO251"/>
      <c r="AP251"/>
      <c r="AQ251"/>
      <c r="AR251"/>
      <c r="AS251"/>
      <c r="AT251"/>
      <c r="AU251"/>
      <c r="AV251"/>
      <c r="AW251"/>
      <c r="AX251"/>
      <c r="AY251"/>
      <c r="AZ251"/>
    </row>
    <row r="252" spans="8:52" s="22" customFormat="1" ht="12.6" customHeight="1" x14ac:dyDescent="0.25">
      <c r="H252"/>
      <c r="I252"/>
      <c r="J252" s="2"/>
      <c r="K252"/>
      <c r="L252"/>
      <c r="M252"/>
      <c r="N252"/>
      <c r="O252"/>
      <c r="P252"/>
      <c r="Q252"/>
      <c r="R252"/>
      <c r="S252"/>
      <c r="T252"/>
      <c r="U252"/>
      <c r="V252"/>
      <c r="W252"/>
      <c r="X252"/>
      <c r="Y252"/>
      <c r="Z252"/>
      <c r="AA252"/>
      <c r="AB252"/>
      <c r="AC252"/>
      <c r="AD252"/>
      <c r="AE252"/>
      <c r="AF252"/>
      <c r="AG252"/>
      <c r="AH252"/>
      <c r="AI252"/>
      <c r="AJ252"/>
      <c r="AK252"/>
      <c r="AL252"/>
      <c r="AM252"/>
      <c r="AN252"/>
      <c r="AO252"/>
      <c r="AP252"/>
      <c r="AQ252"/>
      <c r="AR252"/>
      <c r="AS252"/>
      <c r="AT252"/>
      <c r="AU252"/>
      <c r="AV252"/>
      <c r="AW252"/>
      <c r="AX252"/>
      <c r="AY252"/>
      <c r="AZ252"/>
    </row>
    <row r="253" spans="8:52" s="22" customFormat="1" ht="12.6" customHeight="1" x14ac:dyDescent="0.25">
      <c r="H253"/>
      <c r="I253"/>
      <c r="J253" s="2"/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/>
      <c r="AJ253"/>
      <c r="AK253"/>
      <c r="AL253"/>
      <c r="AM253"/>
      <c r="AN253"/>
      <c r="AO253"/>
      <c r="AP253"/>
      <c r="AQ253"/>
      <c r="AR253"/>
      <c r="AS253"/>
      <c r="AT253"/>
      <c r="AU253"/>
      <c r="AV253"/>
      <c r="AW253"/>
      <c r="AX253"/>
      <c r="AY253"/>
      <c r="AZ253"/>
    </row>
    <row r="254" spans="8:52" s="22" customFormat="1" ht="12.6" customHeight="1" x14ac:dyDescent="0.25">
      <c r="H254"/>
      <c r="I254"/>
      <c r="J254" s="2"/>
      <c r="K254"/>
      <c r="L254"/>
      <c r="M254"/>
      <c r="N254"/>
      <c r="O254"/>
      <c r="P254"/>
      <c r="Q254"/>
      <c r="R254"/>
      <c r="S254"/>
      <c r="T254"/>
      <c r="U254"/>
      <c r="V254"/>
      <c r="W254"/>
      <c r="X254"/>
      <c r="Y254"/>
      <c r="Z254"/>
      <c r="AA254"/>
      <c r="AB254"/>
      <c r="AC254"/>
      <c r="AD254"/>
      <c r="AE254"/>
      <c r="AF254"/>
      <c r="AG254"/>
      <c r="AH254"/>
      <c r="AI254"/>
      <c r="AJ254"/>
      <c r="AK254"/>
      <c r="AL254"/>
      <c r="AM254"/>
      <c r="AN254"/>
      <c r="AO254"/>
      <c r="AP254"/>
      <c r="AQ254"/>
      <c r="AR254"/>
      <c r="AS254"/>
      <c r="AT254"/>
      <c r="AU254"/>
      <c r="AV254"/>
      <c r="AW254"/>
      <c r="AX254"/>
      <c r="AY254"/>
      <c r="AZ254"/>
    </row>
    <row r="255" spans="8:52" s="22" customFormat="1" ht="12.6" customHeight="1" x14ac:dyDescent="0.25">
      <c r="H255"/>
      <c r="I255"/>
      <c r="J255" s="2"/>
      <c r="K255"/>
      <c r="L255"/>
      <c r="M255"/>
      <c r="N255"/>
      <c r="O255"/>
      <c r="P255"/>
      <c r="Q255"/>
      <c r="R255"/>
      <c r="S255"/>
      <c r="T255"/>
      <c r="U255"/>
      <c r="V255"/>
      <c r="W255"/>
      <c r="X255"/>
      <c r="Y255"/>
      <c r="Z255"/>
      <c r="AA255"/>
      <c r="AB255"/>
      <c r="AC255"/>
      <c r="AD255"/>
      <c r="AE255"/>
      <c r="AF255"/>
      <c r="AG255"/>
      <c r="AH255"/>
      <c r="AI255"/>
      <c r="AJ255"/>
      <c r="AK255"/>
      <c r="AL255"/>
      <c r="AM255"/>
      <c r="AN255"/>
      <c r="AO255"/>
      <c r="AP255"/>
      <c r="AQ255"/>
      <c r="AR255"/>
      <c r="AS255"/>
      <c r="AT255"/>
      <c r="AU255"/>
      <c r="AV255"/>
      <c r="AW255"/>
      <c r="AX255"/>
      <c r="AY255"/>
      <c r="AZ255"/>
    </row>
    <row r="256" spans="8:52" s="22" customFormat="1" ht="12.6" customHeight="1" x14ac:dyDescent="0.25">
      <c r="H256"/>
      <c r="I256"/>
      <c r="J256" s="2"/>
      <c r="K256"/>
      <c r="L256"/>
      <c r="M256"/>
      <c r="N256"/>
      <c r="O256"/>
      <c r="P256"/>
      <c r="Q256"/>
      <c r="R256"/>
      <c r="S256"/>
      <c r="T256"/>
      <c r="U256"/>
      <c r="V256"/>
      <c r="W256"/>
      <c r="X256"/>
      <c r="Y256"/>
      <c r="Z256"/>
      <c r="AA256"/>
      <c r="AB256"/>
      <c r="AC256"/>
      <c r="AD256"/>
      <c r="AE256"/>
      <c r="AF256"/>
      <c r="AG256"/>
      <c r="AH256"/>
      <c r="AI256"/>
      <c r="AJ256"/>
      <c r="AK256"/>
      <c r="AL256"/>
      <c r="AM256"/>
      <c r="AN256"/>
      <c r="AO256"/>
      <c r="AP256"/>
      <c r="AQ256"/>
      <c r="AR256"/>
      <c r="AS256"/>
      <c r="AT256"/>
      <c r="AU256"/>
      <c r="AV256"/>
      <c r="AW256"/>
      <c r="AX256"/>
      <c r="AY256"/>
      <c r="AZ256"/>
    </row>
    <row r="257" spans="8:52" s="22" customFormat="1" ht="12.6" customHeight="1" x14ac:dyDescent="0.25">
      <c r="H257"/>
      <c r="I257"/>
      <c r="J257" s="2"/>
      <c r="K257"/>
      <c r="L257"/>
      <c r="M257"/>
      <c r="N257"/>
      <c r="O257"/>
      <c r="P257"/>
      <c r="Q257"/>
      <c r="R257"/>
      <c r="S257"/>
      <c r="T257"/>
      <c r="U257"/>
      <c r="V257"/>
      <c r="W257"/>
      <c r="X257"/>
      <c r="Y257"/>
      <c r="Z257"/>
      <c r="AA257"/>
      <c r="AB257"/>
      <c r="AC257"/>
      <c r="AD257"/>
      <c r="AE257"/>
      <c r="AF257"/>
      <c r="AG257"/>
      <c r="AH257"/>
      <c r="AI257"/>
      <c r="AJ257"/>
      <c r="AK257"/>
      <c r="AL257"/>
      <c r="AM257"/>
      <c r="AN257"/>
      <c r="AO257"/>
      <c r="AP257"/>
      <c r="AQ257"/>
      <c r="AR257"/>
      <c r="AS257"/>
      <c r="AT257"/>
      <c r="AU257"/>
      <c r="AV257"/>
      <c r="AW257"/>
      <c r="AX257"/>
      <c r="AY257"/>
      <c r="AZ257"/>
    </row>
    <row r="258" spans="8:52" s="22" customFormat="1" ht="12.6" customHeight="1" x14ac:dyDescent="0.25">
      <c r="H258"/>
      <c r="I258"/>
      <c r="J258" s="2"/>
      <c r="K258"/>
      <c r="L258"/>
      <c r="M258"/>
      <c r="N258"/>
      <c r="O258"/>
      <c r="P258"/>
      <c r="Q258"/>
      <c r="R258"/>
      <c r="S258"/>
      <c r="T258"/>
      <c r="U258"/>
      <c r="V258"/>
      <c r="W258"/>
      <c r="X258"/>
      <c r="Y258"/>
      <c r="Z258"/>
      <c r="AA258"/>
      <c r="AB258"/>
      <c r="AC258"/>
      <c r="AD258"/>
      <c r="AE258"/>
      <c r="AF258"/>
      <c r="AG258"/>
      <c r="AH258"/>
      <c r="AI258"/>
      <c r="AJ258"/>
      <c r="AK258"/>
      <c r="AL258"/>
      <c r="AM258"/>
      <c r="AN258"/>
      <c r="AO258"/>
      <c r="AP258"/>
      <c r="AQ258"/>
      <c r="AR258"/>
      <c r="AS258"/>
      <c r="AT258"/>
      <c r="AU258"/>
      <c r="AV258"/>
      <c r="AW258"/>
      <c r="AX258"/>
      <c r="AY258"/>
      <c r="AZ258"/>
    </row>
    <row r="259" spans="8:52" s="22" customFormat="1" ht="12.6" customHeight="1" x14ac:dyDescent="0.25">
      <c r="H259"/>
      <c r="I259"/>
      <c r="J259" s="2"/>
      <c r="K259"/>
      <c r="L259"/>
      <c r="M259"/>
      <c r="N259"/>
      <c r="O259"/>
      <c r="P259"/>
      <c r="Q259"/>
      <c r="R259"/>
      <c r="S259"/>
      <c r="T259"/>
      <c r="U259"/>
      <c r="V259"/>
      <c r="W259"/>
      <c r="X259"/>
      <c r="Y259"/>
      <c r="Z259"/>
      <c r="AA259"/>
      <c r="AB259"/>
      <c r="AC259"/>
      <c r="AD259"/>
      <c r="AE259"/>
      <c r="AF259"/>
      <c r="AG259"/>
      <c r="AH259"/>
      <c r="AI259"/>
      <c r="AJ259"/>
      <c r="AK259"/>
      <c r="AL259"/>
      <c r="AM259"/>
      <c r="AN259"/>
      <c r="AO259"/>
      <c r="AP259"/>
      <c r="AQ259"/>
      <c r="AR259"/>
      <c r="AS259"/>
      <c r="AT259"/>
      <c r="AU259"/>
      <c r="AV259"/>
      <c r="AW259"/>
      <c r="AX259"/>
      <c r="AY259"/>
      <c r="AZ259"/>
    </row>
    <row r="260" spans="8:52" s="22" customFormat="1" ht="12.6" customHeight="1" x14ac:dyDescent="0.25">
      <c r="H260"/>
      <c r="I260"/>
      <c r="J260" s="2"/>
      <c r="K260"/>
      <c r="L260"/>
      <c r="M260"/>
      <c r="N260"/>
      <c r="O260"/>
      <c r="P260"/>
      <c r="Q260"/>
      <c r="R260"/>
      <c r="S260"/>
      <c r="T260"/>
      <c r="U260"/>
      <c r="V260"/>
      <c r="W260"/>
      <c r="X260"/>
      <c r="Y260"/>
      <c r="Z260"/>
      <c r="AA260"/>
      <c r="AB260"/>
      <c r="AC260"/>
      <c r="AD260"/>
      <c r="AE260"/>
      <c r="AF260"/>
      <c r="AG260"/>
      <c r="AH260"/>
      <c r="AI260"/>
      <c r="AJ260"/>
      <c r="AK260"/>
      <c r="AL260"/>
      <c r="AM260"/>
      <c r="AN260"/>
      <c r="AO260"/>
      <c r="AP260"/>
      <c r="AQ260"/>
      <c r="AR260"/>
      <c r="AS260"/>
      <c r="AT260"/>
      <c r="AU260"/>
      <c r="AV260"/>
      <c r="AW260"/>
      <c r="AX260"/>
      <c r="AY260"/>
      <c r="AZ260"/>
    </row>
    <row r="261" spans="8:52" s="22" customFormat="1" ht="12.6" customHeight="1" x14ac:dyDescent="0.25">
      <c r="H261"/>
      <c r="I261"/>
      <c r="J261" s="2"/>
      <c r="K261"/>
      <c r="L261"/>
      <c r="M261"/>
      <c r="N261"/>
      <c r="O261"/>
      <c r="P261"/>
      <c r="Q261"/>
      <c r="R261"/>
      <c r="S261"/>
      <c r="T261"/>
      <c r="U261"/>
      <c r="V261"/>
      <c r="W261"/>
      <c r="X261"/>
      <c r="Y261"/>
      <c r="Z261"/>
      <c r="AA261"/>
      <c r="AB261"/>
      <c r="AC261"/>
      <c r="AD261"/>
      <c r="AE261"/>
      <c r="AF261"/>
      <c r="AG261"/>
      <c r="AH261"/>
      <c r="AI261"/>
      <c r="AJ261"/>
      <c r="AK261"/>
      <c r="AL261"/>
      <c r="AM261"/>
      <c r="AN261"/>
      <c r="AO261"/>
      <c r="AP261"/>
      <c r="AQ261"/>
      <c r="AR261"/>
      <c r="AS261"/>
      <c r="AT261"/>
      <c r="AU261"/>
      <c r="AV261"/>
      <c r="AW261"/>
      <c r="AX261"/>
      <c r="AY261"/>
      <c r="AZ261"/>
    </row>
    <row r="262" spans="8:52" s="22" customFormat="1" ht="12.6" customHeight="1" x14ac:dyDescent="0.25">
      <c r="H262"/>
      <c r="I262"/>
      <c r="J262" s="2"/>
      <c r="K262"/>
      <c r="L262"/>
      <c r="M262"/>
      <c r="N262"/>
      <c r="O262"/>
      <c r="P262"/>
      <c r="Q262"/>
      <c r="R262"/>
      <c r="S262"/>
      <c r="T262"/>
      <c r="U262"/>
      <c r="V262"/>
      <c r="W262"/>
      <c r="X262"/>
      <c r="Y262"/>
      <c r="Z262"/>
      <c r="AA262"/>
      <c r="AB262"/>
      <c r="AC262"/>
      <c r="AD262"/>
      <c r="AE262"/>
      <c r="AF262"/>
      <c r="AG262"/>
      <c r="AH262"/>
      <c r="AI262"/>
      <c r="AJ262"/>
      <c r="AK262"/>
      <c r="AL262"/>
      <c r="AM262"/>
      <c r="AN262"/>
      <c r="AO262"/>
      <c r="AP262"/>
      <c r="AQ262"/>
      <c r="AR262"/>
      <c r="AS262"/>
      <c r="AT262"/>
      <c r="AU262"/>
      <c r="AV262"/>
      <c r="AW262"/>
      <c r="AX262"/>
      <c r="AY262"/>
      <c r="AZ262"/>
    </row>
    <row r="263" spans="8:52" s="22" customFormat="1" ht="12.6" customHeight="1" x14ac:dyDescent="0.25">
      <c r="H263"/>
      <c r="I263"/>
      <c r="J263" s="2"/>
      <c r="K263"/>
      <c r="L263"/>
      <c r="M263"/>
      <c r="N263"/>
      <c r="O263"/>
      <c r="P263"/>
      <c r="Q263"/>
      <c r="R263"/>
      <c r="S263"/>
      <c r="T263"/>
      <c r="U263"/>
      <c r="V263"/>
      <c r="W263"/>
      <c r="X263"/>
      <c r="Y263"/>
      <c r="Z263"/>
      <c r="AA263"/>
      <c r="AB263"/>
      <c r="AC263"/>
      <c r="AD263"/>
      <c r="AE263"/>
      <c r="AF263"/>
      <c r="AG263"/>
      <c r="AH263"/>
      <c r="AI263"/>
      <c r="AJ263"/>
      <c r="AK263"/>
      <c r="AL263"/>
      <c r="AM263"/>
      <c r="AN263"/>
      <c r="AO263"/>
      <c r="AP263"/>
      <c r="AQ263"/>
      <c r="AR263"/>
      <c r="AS263"/>
      <c r="AT263"/>
      <c r="AU263"/>
      <c r="AV263"/>
      <c r="AW263"/>
      <c r="AX263"/>
      <c r="AY263"/>
      <c r="AZ263"/>
    </row>
    <row r="264" spans="8:52" s="22" customFormat="1" ht="12.6" customHeight="1" x14ac:dyDescent="0.25">
      <c r="H264"/>
      <c r="I264"/>
      <c r="J264" s="2"/>
      <c r="K264"/>
      <c r="L264"/>
      <c r="M264"/>
      <c r="N264"/>
      <c r="O264"/>
      <c r="P264"/>
      <c r="Q264"/>
      <c r="R264"/>
      <c r="S264"/>
      <c r="T264"/>
      <c r="U264"/>
      <c r="V264"/>
      <c r="W264"/>
      <c r="X264"/>
      <c r="Y264"/>
      <c r="Z264"/>
      <c r="AA264"/>
      <c r="AB264"/>
      <c r="AC264"/>
      <c r="AD264"/>
      <c r="AE264"/>
      <c r="AF264"/>
      <c r="AG264"/>
      <c r="AH264"/>
      <c r="AI264"/>
      <c r="AJ264"/>
      <c r="AK264"/>
      <c r="AL264"/>
      <c r="AM264"/>
      <c r="AN264"/>
      <c r="AO264"/>
      <c r="AP264"/>
      <c r="AQ264"/>
      <c r="AR264"/>
      <c r="AS264"/>
      <c r="AT264"/>
      <c r="AU264"/>
      <c r="AV264"/>
      <c r="AW264"/>
      <c r="AX264"/>
      <c r="AY264"/>
      <c r="AZ264"/>
    </row>
    <row r="265" spans="8:52" s="22" customFormat="1" ht="12.6" customHeight="1" x14ac:dyDescent="0.25">
      <c r="H265"/>
      <c r="I265"/>
      <c r="J265" s="2"/>
      <c r="K265"/>
      <c r="L265"/>
      <c r="M265"/>
      <c r="N265"/>
      <c r="O265"/>
      <c r="P265"/>
      <c r="Q265"/>
      <c r="R265"/>
      <c r="S265"/>
      <c r="T265"/>
      <c r="U265"/>
      <c r="V265"/>
      <c r="W265"/>
      <c r="X265"/>
      <c r="Y265"/>
      <c r="Z265"/>
      <c r="AA265"/>
      <c r="AB265"/>
      <c r="AC265"/>
      <c r="AD265"/>
      <c r="AE265"/>
      <c r="AF265"/>
      <c r="AG265"/>
      <c r="AH265"/>
      <c r="AI265"/>
      <c r="AJ265"/>
      <c r="AK265"/>
      <c r="AL265"/>
      <c r="AM265"/>
      <c r="AN265"/>
      <c r="AO265"/>
      <c r="AP265"/>
      <c r="AQ265"/>
      <c r="AR265"/>
      <c r="AS265"/>
      <c r="AT265"/>
      <c r="AU265"/>
      <c r="AV265"/>
      <c r="AW265"/>
      <c r="AX265"/>
      <c r="AY265"/>
      <c r="AZ265"/>
    </row>
    <row r="266" spans="8:52" s="22" customFormat="1" ht="12.6" customHeight="1" x14ac:dyDescent="0.25">
      <c r="H266"/>
      <c r="I266"/>
      <c r="J266" s="2"/>
      <c r="K266"/>
      <c r="L266"/>
      <c r="M266"/>
      <c r="N266"/>
      <c r="O266"/>
      <c r="P266"/>
      <c r="Q266"/>
      <c r="R266"/>
      <c r="S266"/>
      <c r="T266"/>
      <c r="U266"/>
      <c r="V266"/>
      <c r="W266"/>
      <c r="X266"/>
      <c r="Y266"/>
      <c r="Z266"/>
      <c r="AA266"/>
      <c r="AB266"/>
      <c r="AC266"/>
      <c r="AD266"/>
      <c r="AE266"/>
      <c r="AF266"/>
      <c r="AG266"/>
      <c r="AH266"/>
      <c r="AI266"/>
      <c r="AJ266"/>
      <c r="AK266"/>
      <c r="AL266"/>
      <c r="AM266"/>
      <c r="AN266"/>
      <c r="AO266"/>
      <c r="AP266"/>
      <c r="AQ266"/>
      <c r="AR266"/>
      <c r="AS266"/>
      <c r="AT266"/>
      <c r="AU266"/>
      <c r="AV266"/>
      <c r="AW266"/>
      <c r="AX266"/>
      <c r="AY266"/>
      <c r="AZ266"/>
    </row>
    <row r="267" spans="8:52" s="22" customFormat="1" ht="12.6" customHeight="1" x14ac:dyDescent="0.25">
      <c r="H267"/>
      <c r="I267"/>
      <c r="J267" s="2"/>
      <c r="K267"/>
      <c r="L267"/>
      <c r="M267"/>
      <c r="N267"/>
      <c r="O267"/>
      <c r="P267"/>
      <c r="Q267"/>
      <c r="R267"/>
      <c r="S267"/>
      <c r="T267"/>
      <c r="U267"/>
      <c r="V267"/>
      <c r="W267"/>
      <c r="X267"/>
      <c r="Y267"/>
      <c r="Z267"/>
      <c r="AA267"/>
      <c r="AB267"/>
      <c r="AC267"/>
      <c r="AD267"/>
      <c r="AE267"/>
      <c r="AF267"/>
      <c r="AG267"/>
      <c r="AH267"/>
      <c r="AI267"/>
      <c r="AJ267"/>
      <c r="AK267"/>
      <c r="AL267"/>
      <c r="AM267"/>
      <c r="AN267"/>
      <c r="AO267"/>
      <c r="AP267"/>
      <c r="AQ267"/>
      <c r="AR267"/>
      <c r="AS267"/>
      <c r="AT267"/>
      <c r="AU267"/>
      <c r="AV267"/>
      <c r="AW267"/>
      <c r="AX267"/>
      <c r="AY267"/>
      <c r="AZ267"/>
    </row>
    <row r="268" spans="8:52" s="22" customFormat="1" ht="12.6" customHeight="1" x14ac:dyDescent="0.25">
      <c r="H268"/>
      <c r="I268"/>
      <c r="J268" s="2"/>
      <c r="K268"/>
      <c r="L268"/>
      <c r="M268"/>
      <c r="N268"/>
      <c r="O268"/>
      <c r="P268"/>
      <c r="Q268"/>
      <c r="R268"/>
      <c r="S268"/>
      <c r="T268"/>
      <c r="U268"/>
      <c r="V268"/>
      <c r="W268"/>
      <c r="X268"/>
      <c r="Y268"/>
      <c r="Z268"/>
      <c r="AA268"/>
      <c r="AB268"/>
      <c r="AC268"/>
      <c r="AD268"/>
      <c r="AE268"/>
      <c r="AF268"/>
      <c r="AG268"/>
      <c r="AH268"/>
      <c r="AI268"/>
      <c r="AJ268"/>
      <c r="AK268"/>
      <c r="AL268"/>
      <c r="AM268"/>
      <c r="AN268"/>
      <c r="AO268"/>
      <c r="AP268"/>
      <c r="AQ268"/>
      <c r="AR268"/>
      <c r="AS268"/>
      <c r="AT268"/>
      <c r="AU268"/>
      <c r="AV268"/>
      <c r="AW268"/>
      <c r="AX268"/>
      <c r="AY268"/>
      <c r="AZ268"/>
    </row>
    <row r="269" spans="8:52" s="22" customFormat="1" ht="12.6" customHeight="1" x14ac:dyDescent="0.25">
      <c r="H269"/>
      <c r="I269"/>
      <c r="J269" s="2"/>
      <c r="K269"/>
      <c r="L269"/>
      <c r="M269"/>
      <c r="N269"/>
      <c r="O269"/>
      <c r="P269"/>
      <c r="Q269"/>
      <c r="R269"/>
      <c r="S269"/>
      <c r="T269"/>
      <c r="U269"/>
      <c r="V269"/>
      <c r="W269"/>
      <c r="X269"/>
      <c r="Y269"/>
      <c r="Z269"/>
      <c r="AA269"/>
      <c r="AB269"/>
      <c r="AC269"/>
      <c r="AD269"/>
      <c r="AE269"/>
      <c r="AF269"/>
      <c r="AG269"/>
      <c r="AH269"/>
      <c r="AI269"/>
      <c r="AJ269"/>
      <c r="AK269"/>
      <c r="AL269"/>
      <c r="AM269"/>
      <c r="AN269"/>
      <c r="AO269"/>
      <c r="AP269"/>
      <c r="AQ269"/>
      <c r="AR269"/>
      <c r="AS269"/>
      <c r="AT269"/>
      <c r="AU269"/>
      <c r="AV269"/>
      <c r="AW269"/>
      <c r="AX269"/>
      <c r="AY269"/>
      <c r="AZ269"/>
    </row>
    <row r="270" spans="8:52" s="22" customFormat="1" ht="12.6" customHeight="1" x14ac:dyDescent="0.25">
      <c r="H270"/>
      <c r="I270"/>
      <c r="J270" s="2"/>
      <c r="K270"/>
      <c r="L270"/>
      <c r="M270"/>
      <c r="N270"/>
      <c r="O270"/>
      <c r="P270"/>
      <c r="Q270"/>
      <c r="R270"/>
      <c r="S270"/>
      <c r="T270"/>
      <c r="U270"/>
      <c r="V270"/>
      <c r="W270"/>
      <c r="X270"/>
      <c r="Y270"/>
      <c r="Z270"/>
      <c r="AA270"/>
      <c r="AB270"/>
      <c r="AC270"/>
      <c r="AD270"/>
      <c r="AE270"/>
      <c r="AF270"/>
      <c r="AG270"/>
      <c r="AH270"/>
      <c r="AI270"/>
      <c r="AJ270"/>
      <c r="AK270"/>
      <c r="AL270"/>
      <c r="AM270"/>
      <c r="AN270"/>
      <c r="AO270"/>
      <c r="AP270"/>
      <c r="AQ270"/>
      <c r="AR270"/>
      <c r="AS270"/>
      <c r="AT270"/>
      <c r="AU270"/>
      <c r="AV270"/>
      <c r="AW270"/>
      <c r="AX270"/>
      <c r="AY270"/>
      <c r="AZ270"/>
    </row>
    <row r="271" spans="8:52" s="22" customFormat="1" ht="12.6" customHeight="1" x14ac:dyDescent="0.25">
      <c r="H271"/>
      <c r="I271"/>
      <c r="J271" s="2"/>
      <c r="K271"/>
      <c r="L271"/>
      <c r="M271"/>
      <c r="N271"/>
      <c r="O271"/>
      <c r="P271"/>
      <c r="Q271"/>
      <c r="R271"/>
      <c r="S271"/>
      <c r="T271"/>
      <c r="U271"/>
      <c r="V271"/>
      <c r="W271"/>
      <c r="X271"/>
      <c r="Y271"/>
      <c r="Z271"/>
      <c r="AA271"/>
      <c r="AB271"/>
      <c r="AC271"/>
      <c r="AD271"/>
      <c r="AE271"/>
      <c r="AF271"/>
      <c r="AG271"/>
      <c r="AH271"/>
      <c r="AI271"/>
      <c r="AJ271"/>
      <c r="AK271"/>
      <c r="AL271"/>
      <c r="AM271"/>
      <c r="AN271"/>
      <c r="AO271"/>
      <c r="AP271"/>
      <c r="AQ271"/>
      <c r="AR271"/>
      <c r="AS271"/>
      <c r="AT271"/>
      <c r="AU271"/>
      <c r="AV271"/>
      <c r="AW271"/>
      <c r="AX271"/>
      <c r="AY271"/>
      <c r="AZ271"/>
    </row>
    <row r="272" spans="8:52" s="22" customFormat="1" ht="12.6" customHeight="1" x14ac:dyDescent="0.25">
      <c r="H272"/>
      <c r="I272"/>
      <c r="J272" s="2"/>
      <c r="K272"/>
      <c r="L272"/>
      <c r="M272"/>
      <c r="N272"/>
      <c r="O272"/>
      <c r="P272"/>
      <c r="Q272"/>
      <c r="R272"/>
      <c r="S272"/>
      <c r="T272"/>
      <c r="U272"/>
      <c r="V272"/>
      <c r="W272"/>
      <c r="X272"/>
      <c r="Y272"/>
      <c r="Z272"/>
      <c r="AA272"/>
      <c r="AB272"/>
      <c r="AC272"/>
      <c r="AD272"/>
      <c r="AE272"/>
      <c r="AF272"/>
      <c r="AG272"/>
      <c r="AH272"/>
      <c r="AI272"/>
      <c r="AJ272"/>
      <c r="AK272"/>
      <c r="AL272"/>
      <c r="AM272"/>
      <c r="AN272"/>
      <c r="AO272"/>
      <c r="AP272"/>
      <c r="AQ272"/>
      <c r="AR272"/>
      <c r="AS272"/>
      <c r="AT272"/>
      <c r="AU272"/>
      <c r="AV272"/>
      <c r="AW272"/>
      <c r="AX272"/>
      <c r="AY272"/>
      <c r="AZ272"/>
    </row>
    <row r="273" spans="8:52" s="22" customFormat="1" ht="12.6" customHeight="1" x14ac:dyDescent="0.25">
      <c r="H273"/>
      <c r="I273"/>
      <c r="J273" s="2"/>
      <c r="K273"/>
      <c r="L273"/>
      <c r="M273"/>
      <c r="N273"/>
      <c r="O273"/>
      <c r="P273"/>
      <c r="Q273"/>
      <c r="R273"/>
      <c r="S273"/>
      <c r="T273"/>
      <c r="U273"/>
      <c r="V273"/>
      <c r="W273"/>
      <c r="X273"/>
      <c r="Y273"/>
      <c r="Z273"/>
      <c r="AA273"/>
      <c r="AB273"/>
      <c r="AC273"/>
      <c r="AD273"/>
      <c r="AE273"/>
      <c r="AF273"/>
      <c r="AG273"/>
      <c r="AH273"/>
      <c r="AI273"/>
      <c r="AJ273"/>
      <c r="AK273"/>
      <c r="AL273"/>
      <c r="AM273"/>
      <c r="AN273"/>
      <c r="AO273"/>
      <c r="AP273"/>
      <c r="AQ273"/>
      <c r="AR273"/>
      <c r="AS273"/>
      <c r="AT273"/>
      <c r="AU273"/>
      <c r="AV273"/>
      <c r="AW273"/>
      <c r="AX273"/>
      <c r="AY273"/>
      <c r="AZ273"/>
    </row>
    <row r="274" spans="8:52" s="22" customFormat="1" ht="12.6" customHeight="1" x14ac:dyDescent="0.25">
      <c r="H274"/>
      <c r="I274"/>
      <c r="J274" s="2"/>
      <c r="K274"/>
      <c r="L274"/>
      <c r="M274"/>
      <c r="N274"/>
      <c r="O274"/>
      <c r="P274"/>
      <c r="Q274"/>
      <c r="R274"/>
      <c r="S274"/>
      <c r="T274"/>
      <c r="U274"/>
      <c r="V274"/>
      <c r="W274"/>
      <c r="X274"/>
      <c r="Y274"/>
      <c r="Z274"/>
      <c r="AA274"/>
      <c r="AB274"/>
      <c r="AC274"/>
      <c r="AD274"/>
      <c r="AE274"/>
      <c r="AF274"/>
      <c r="AG274"/>
      <c r="AH274"/>
      <c r="AI274"/>
      <c r="AJ274"/>
      <c r="AK274"/>
      <c r="AL274"/>
      <c r="AM274"/>
      <c r="AN274"/>
      <c r="AO274"/>
      <c r="AP274"/>
      <c r="AQ274"/>
      <c r="AR274"/>
      <c r="AS274"/>
      <c r="AT274"/>
      <c r="AU274"/>
      <c r="AV274"/>
      <c r="AW274"/>
      <c r="AX274"/>
      <c r="AY274"/>
      <c r="AZ274"/>
    </row>
    <row r="275" spans="8:52" s="22" customFormat="1" ht="12.6" customHeight="1" x14ac:dyDescent="0.25">
      <c r="H275"/>
      <c r="I275"/>
      <c r="J275" s="2"/>
      <c r="K275"/>
      <c r="L275"/>
      <c r="M275"/>
      <c r="N275"/>
      <c r="O275"/>
      <c r="P275"/>
      <c r="Q275"/>
      <c r="R275"/>
      <c r="S275"/>
      <c r="T275"/>
      <c r="U275"/>
      <c r="V275"/>
      <c r="W275"/>
      <c r="X275"/>
      <c r="Y275"/>
      <c r="Z275"/>
      <c r="AA275"/>
      <c r="AB275"/>
      <c r="AC275"/>
      <c r="AD275"/>
      <c r="AE275"/>
      <c r="AF275"/>
      <c r="AG275"/>
      <c r="AH275"/>
      <c r="AI275"/>
      <c r="AJ275"/>
      <c r="AK275"/>
      <c r="AL275"/>
      <c r="AM275"/>
      <c r="AN275"/>
      <c r="AO275"/>
      <c r="AP275"/>
      <c r="AQ275"/>
      <c r="AR275"/>
      <c r="AS275"/>
      <c r="AT275"/>
      <c r="AU275"/>
      <c r="AV275"/>
      <c r="AW275"/>
      <c r="AX275"/>
      <c r="AY275"/>
      <c r="AZ275"/>
    </row>
    <row r="276" spans="8:52" s="22" customFormat="1" ht="12.6" customHeight="1" x14ac:dyDescent="0.25">
      <c r="H276"/>
      <c r="I276"/>
      <c r="J276" s="2"/>
      <c r="K276"/>
      <c r="L276"/>
      <c r="M276"/>
      <c r="N276"/>
      <c r="O276"/>
      <c r="P276"/>
      <c r="Q276"/>
      <c r="R276"/>
      <c r="S276"/>
      <c r="T276"/>
      <c r="U276"/>
      <c r="V276"/>
      <c r="W276"/>
      <c r="X276"/>
      <c r="Y276"/>
      <c r="Z276"/>
      <c r="AA276"/>
      <c r="AB276"/>
      <c r="AC276"/>
      <c r="AD276"/>
      <c r="AE276"/>
      <c r="AF276"/>
      <c r="AG276"/>
      <c r="AH276"/>
      <c r="AI276"/>
      <c r="AJ276"/>
      <c r="AK276"/>
      <c r="AL276"/>
      <c r="AM276"/>
      <c r="AN276"/>
      <c r="AO276"/>
      <c r="AP276"/>
      <c r="AQ276"/>
      <c r="AR276"/>
      <c r="AS276"/>
      <c r="AT276"/>
      <c r="AU276"/>
      <c r="AV276"/>
      <c r="AW276"/>
      <c r="AX276"/>
      <c r="AY276"/>
      <c r="AZ276"/>
    </row>
    <row r="277" spans="8:52" s="22" customFormat="1" ht="12.6" customHeight="1" x14ac:dyDescent="0.25">
      <c r="H277"/>
      <c r="I277"/>
      <c r="J277" s="2"/>
      <c r="K277"/>
      <c r="L277"/>
      <c r="M277"/>
      <c r="N277"/>
      <c r="O277"/>
      <c r="P277"/>
      <c r="Q277"/>
      <c r="R277"/>
      <c r="S277"/>
      <c r="T277"/>
      <c r="U277"/>
      <c r="V277"/>
      <c r="W277"/>
      <c r="X277"/>
      <c r="Y277"/>
      <c r="Z277"/>
      <c r="AA277"/>
      <c r="AB277"/>
      <c r="AC277"/>
      <c r="AD277"/>
      <c r="AE277"/>
      <c r="AF277"/>
      <c r="AG277"/>
      <c r="AH277"/>
      <c r="AI277"/>
      <c r="AJ277"/>
      <c r="AK277"/>
      <c r="AL277"/>
      <c r="AM277"/>
      <c r="AN277"/>
      <c r="AO277"/>
      <c r="AP277"/>
      <c r="AQ277"/>
      <c r="AR277"/>
      <c r="AS277"/>
      <c r="AT277"/>
      <c r="AU277"/>
      <c r="AV277"/>
      <c r="AW277"/>
      <c r="AX277"/>
      <c r="AY277"/>
      <c r="AZ277"/>
    </row>
    <row r="278" spans="8:52" s="22" customFormat="1" ht="12.6" customHeight="1" x14ac:dyDescent="0.25">
      <c r="H278"/>
      <c r="I278"/>
      <c r="J278" s="2"/>
      <c r="K278"/>
      <c r="L278"/>
      <c r="M278"/>
      <c r="N278"/>
      <c r="O278"/>
      <c r="P278"/>
      <c r="Q278"/>
      <c r="R278"/>
      <c r="S278"/>
      <c r="T278"/>
      <c r="U278"/>
      <c r="V278"/>
      <c r="W278"/>
      <c r="X278"/>
      <c r="Y278"/>
      <c r="Z278"/>
      <c r="AA278"/>
      <c r="AB278"/>
      <c r="AC278"/>
      <c r="AD278"/>
      <c r="AE278"/>
      <c r="AF278"/>
      <c r="AG278"/>
      <c r="AH278"/>
      <c r="AI278"/>
      <c r="AJ278"/>
      <c r="AK278"/>
      <c r="AL278"/>
      <c r="AM278"/>
      <c r="AN278"/>
      <c r="AO278"/>
      <c r="AP278"/>
      <c r="AQ278"/>
      <c r="AR278"/>
      <c r="AS278"/>
      <c r="AT278"/>
      <c r="AU278"/>
      <c r="AV278"/>
      <c r="AW278"/>
      <c r="AX278"/>
      <c r="AY278"/>
      <c r="AZ278"/>
    </row>
    <row r="279" spans="8:52" s="22" customFormat="1" ht="12.6" customHeight="1" x14ac:dyDescent="0.25">
      <c r="H279"/>
      <c r="I279"/>
      <c r="J279" s="2"/>
      <c r="K279"/>
      <c r="L279"/>
      <c r="M279"/>
      <c r="N279"/>
      <c r="O279"/>
      <c r="P279"/>
      <c r="Q279"/>
      <c r="R279"/>
      <c r="S279"/>
      <c r="T279"/>
      <c r="U279"/>
      <c r="V279"/>
      <c r="W279"/>
      <c r="X279"/>
      <c r="Y279"/>
      <c r="Z279"/>
      <c r="AA279"/>
      <c r="AB279"/>
      <c r="AC279"/>
      <c r="AD279"/>
      <c r="AE279"/>
      <c r="AF279"/>
      <c r="AG279"/>
      <c r="AH279"/>
      <c r="AI279"/>
      <c r="AJ279"/>
      <c r="AK279"/>
      <c r="AL279"/>
      <c r="AM279"/>
      <c r="AN279"/>
      <c r="AO279"/>
      <c r="AP279"/>
      <c r="AQ279"/>
      <c r="AR279"/>
      <c r="AS279"/>
      <c r="AT279"/>
      <c r="AU279"/>
      <c r="AV279"/>
      <c r="AW279"/>
      <c r="AX279"/>
      <c r="AY279"/>
      <c r="AZ279"/>
    </row>
    <row r="280" spans="8:52" s="22" customFormat="1" ht="12.6" customHeight="1" x14ac:dyDescent="0.25">
      <c r="H280"/>
      <c r="I280"/>
      <c r="J280" s="2"/>
      <c r="K280"/>
      <c r="L280"/>
      <c r="M280"/>
      <c r="N280"/>
      <c r="O280"/>
      <c r="P280"/>
      <c r="Q280"/>
      <c r="R280"/>
      <c r="S280"/>
      <c r="T280"/>
      <c r="U280"/>
      <c r="V280"/>
      <c r="W280"/>
      <c r="X280"/>
      <c r="Y280"/>
      <c r="Z280"/>
      <c r="AA280"/>
      <c r="AB280"/>
      <c r="AC280"/>
      <c r="AD280"/>
      <c r="AE280"/>
      <c r="AF280"/>
      <c r="AG280"/>
      <c r="AH280"/>
      <c r="AI280"/>
      <c r="AJ280"/>
      <c r="AK280"/>
      <c r="AL280"/>
      <c r="AM280"/>
      <c r="AN280"/>
      <c r="AO280"/>
      <c r="AP280"/>
      <c r="AQ280"/>
      <c r="AR280"/>
      <c r="AS280"/>
      <c r="AT280"/>
      <c r="AU280"/>
      <c r="AV280"/>
      <c r="AW280"/>
      <c r="AX280"/>
      <c r="AY280"/>
      <c r="AZ280"/>
    </row>
    <row r="281" spans="8:52" s="22" customFormat="1" ht="12.6" customHeight="1" x14ac:dyDescent="0.25">
      <c r="H281"/>
      <c r="I281"/>
      <c r="J281" s="2"/>
      <c r="K281"/>
      <c r="L281"/>
      <c r="M281"/>
      <c r="N281"/>
      <c r="O281"/>
      <c r="P281"/>
      <c r="Q281"/>
      <c r="R281"/>
      <c r="S281"/>
      <c r="T281"/>
      <c r="U281"/>
      <c r="V281"/>
      <c r="W281"/>
      <c r="X281"/>
      <c r="Y281"/>
      <c r="Z281"/>
      <c r="AA281"/>
      <c r="AB281"/>
      <c r="AC281"/>
      <c r="AD281"/>
      <c r="AE281"/>
      <c r="AF281"/>
      <c r="AG281"/>
      <c r="AH281"/>
      <c r="AI281"/>
      <c r="AJ281"/>
      <c r="AK281"/>
      <c r="AL281"/>
      <c r="AM281"/>
      <c r="AN281"/>
      <c r="AO281"/>
      <c r="AP281"/>
      <c r="AQ281"/>
      <c r="AR281"/>
      <c r="AS281"/>
      <c r="AT281"/>
      <c r="AU281"/>
      <c r="AV281"/>
      <c r="AW281"/>
      <c r="AX281"/>
      <c r="AY281"/>
      <c r="AZ281"/>
    </row>
    <row r="282" spans="8:52" s="22" customFormat="1" ht="12.6" customHeight="1" x14ac:dyDescent="0.25">
      <c r="H282"/>
      <c r="I282"/>
      <c r="J282" s="2"/>
      <c r="K282"/>
      <c r="L282"/>
      <c r="M282"/>
      <c r="N282"/>
      <c r="O282"/>
      <c r="P282"/>
      <c r="Q282"/>
      <c r="R282"/>
      <c r="S282"/>
      <c r="T282"/>
      <c r="U282"/>
      <c r="V282"/>
      <c r="W282"/>
      <c r="X282"/>
      <c r="Y282"/>
      <c r="Z282"/>
      <c r="AA282"/>
      <c r="AB282"/>
      <c r="AC282"/>
      <c r="AD282"/>
      <c r="AE282"/>
      <c r="AF282"/>
      <c r="AG282"/>
      <c r="AH282"/>
      <c r="AI282"/>
      <c r="AJ282"/>
      <c r="AK282"/>
      <c r="AL282"/>
      <c r="AM282"/>
      <c r="AN282"/>
      <c r="AO282"/>
      <c r="AP282"/>
      <c r="AQ282"/>
      <c r="AR282"/>
      <c r="AS282"/>
      <c r="AT282"/>
      <c r="AU282"/>
      <c r="AV282"/>
      <c r="AW282"/>
      <c r="AX282"/>
      <c r="AY282"/>
      <c r="AZ282"/>
    </row>
    <row r="283" spans="8:52" s="22" customFormat="1" ht="12.6" customHeight="1" x14ac:dyDescent="0.25">
      <c r="H283"/>
      <c r="I283"/>
      <c r="J283" s="2"/>
      <c r="K283"/>
      <c r="L283"/>
      <c r="M283"/>
      <c r="N283"/>
      <c r="O283"/>
      <c r="P283"/>
      <c r="Q283"/>
      <c r="R283"/>
      <c r="S283"/>
      <c r="T283"/>
      <c r="U283"/>
      <c r="V283"/>
      <c r="W283"/>
      <c r="X283"/>
      <c r="Y283"/>
      <c r="Z283"/>
      <c r="AA283"/>
      <c r="AB283"/>
      <c r="AC283"/>
      <c r="AD283"/>
      <c r="AE283"/>
      <c r="AF283"/>
      <c r="AG283"/>
      <c r="AH283"/>
      <c r="AI283"/>
      <c r="AJ283"/>
      <c r="AK283"/>
      <c r="AL283"/>
      <c r="AM283"/>
      <c r="AN283"/>
      <c r="AO283"/>
      <c r="AP283"/>
      <c r="AQ283"/>
      <c r="AR283"/>
      <c r="AS283"/>
      <c r="AT283"/>
      <c r="AU283"/>
      <c r="AV283"/>
      <c r="AW283"/>
      <c r="AX283"/>
      <c r="AY283"/>
      <c r="AZ283"/>
    </row>
    <row r="284" spans="8:52" s="22" customFormat="1" ht="12.6" customHeight="1" x14ac:dyDescent="0.25">
      <c r="H284"/>
      <c r="I284"/>
      <c r="J284" s="2"/>
      <c r="K284"/>
      <c r="L284"/>
      <c r="M284"/>
      <c r="N284"/>
      <c r="O284"/>
      <c r="P284"/>
      <c r="Q284"/>
      <c r="R284"/>
      <c r="S284"/>
      <c r="T284"/>
      <c r="U284"/>
      <c r="V284"/>
      <c r="W284"/>
      <c r="X284"/>
      <c r="Y284"/>
      <c r="Z284"/>
      <c r="AA284"/>
      <c r="AB284"/>
      <c r="AC284"/>
      <c r="AD284"/>
      <c r="AE284"/>
      <c r="AF284"/>
      <c r="AG284"/>
      <c r="AH284"/>
      <c r="AI284"/>
      <c r="AJ284"/>
      <c r="AK284"/>
      <c r="AL284"/>
      <c r="AM284"/>
      <c r="AN284"/>
      <c r="AO284"/>
      <c r="AP284"/>
      <c r="AQ284"/>
      <c r="AR284"/>
      <c r="AS284"/>
      <c r="AT284"/>
      <c r="AU284"/>
      <c r="AV284"/>
      <c r="AW284"/>
      <c r="AX284"/>
      <c r="AY284"/>
      <c r="AZ284"/>
    </row>
    <row r="285" spans="8:52" s="22" customFormat="1" ht="12.6" customHeight="1" x14ac:dyDescent="0.25">
      <c r="H285"/>
      <c r="I285"/>
      <c r="J285" s="2"/>
      <c r="K285"/>
      <c r="L285"/>
      <c r="M285"/>
      <c r="N285"/>
      <c r="O285"/>
      <c r="P285"/>
      <c r="Q285"/>
      <c r="R285"/>
      <c r="S285"/>
      <c r="T285"/>
      <c r="U285"/>
      <c r="V285"/>
      <c r="W285"/>
      <c r="X285"/>
      <c r="Y285"/>
      <c r="Z285"/>
      <c r="AA285"/>
      <c r="AB285"/>
      <c r="AC285"/>
      <c r="AD285"/>
      <c r="AE285"/>
      <c r="AF285"/>
      <c r="AG285"/>
      <c r="AH285"/>
      <c r="AI285"/>
      <c r="AJ285"/>
      <c r="AK285"/>
      <c r="AL285"/>
      <c r="AM285"/>
      <c r="AN285"/>
      <c r="AO285"/>
      <c r="AP285"/>
      <c r="AQ285"/>
      <c r="AR285"/>
      <c r="AS285"/>
      <c r="AT285"/>
      <c r="AU285"/>
      <c r="AV285"/>
      <c r="AW285"/>
      <c r="AX285"/>
      <c r="AY285"/>
      <c r="AZ285"/>
    </row>
    <row r="286" spans="8:52" s="22" customFormat="1" ht="12.6" customHeight="1" x14ac:dyDescent="0.25">
      <c r="H286"/>
      <c r="I286"/>
      <c r="J286" s="2"/>
      <c r="K286"/>
      <c r="L286"/>
      <c r="M286"/>
      <c r="N286"/>
      <c r="O286"/>
      <c r="P286"/>
      <c r="Q286"/>
      <c r="R286"/>
      <c r="S286"/>
      <c r="T286"/>
      <c r="U286"/>
      <c r="V286"/>
      <c r="W286"/>
      <c r="X286"/>
      <c r="Y286"/>
      <c r="Z286"/>
      <c r="AA286"/>
      <c r="AB286"/>
      <c r="AC286"/>
      <c r="AD286"/>
      <c r="AE286"/>
      <c r="AF286"/>
      <c r="AG286"/>
      <c r="AH286"/>
      <c r="AI286"/>
      <c r="AJ286"/>
      <c r="AK286"/>
      <c r="AL286"/>
      <c r="AM286"/>
      <c r="AN286"/>
      <c r="AO286"/>
      <c r="AP286"/>
      <c r="AQ286"/>
      <c r="AR286"/>
      <c r="AS286"/>
      <c r="AT286"/>
      <c r="AU286"/>
      <c r="AV286"/>
      <c r="AW286"/>
      <c r="AX286"/>
      <c r="AY286"/>
      <c r="AZ286"/>
    </row>
    <row r="287" spans="8:52" s="22" customFormat="1" ht="12.6" customHeight="1" x14ac:dyDescent="0.25">
      <c r="H287"/>
      <c r="I287"/>
      <c r="J287" s="2"/>
      <c r="K287"/>
      <c r="L287"/>
      <c r="M287"/>
      <c r="N287"/>
      <c r="O287"/>
      <c r="P287"/>
      <c r="Q287"/>
      <c r="R287"/>
      <c r="S287"/>
      <c r="T287"/>
      <c r="U287"/>
      <c r="V287"/>
      <c r="W287"/>
      <c r="X287"/>
      <c r="Y287"/>
      <c r="Z287"/>
      <c r="AA287"/>
      <c r="AB287"/>
      <c r="AC287"/>
      <c r="AD287"/>
      <c r="AE287"/>
      <c r="AF287"/>
      <c r="AG287"/>
      <c r="AH287"/>
      <c r="AI287"/>
      <c r="AJ287"/>
      <c r="AK287"/>
      <c r="AL287"/>
      <c r="AM287"/>
      <c r="AN287"/>
      <c r="AO287"/>
      <c r="AP287"/>
      <c r="AQ287"/>
      <c r="AR287"/>
      <c r="AS287"/>
      <c r="AT287"/>
      <c r="AU287"/>
      <c r="AV287"/>
      <c r="AW287"/>
      <c r="AX287"/>
      <c r="AY287"/>
      <c r="AZ287"/>
    </row>
    <row r="288" spans="8:52" s="22" customFormat="1" ht="12.6" customHeight="1" x14ac:dyDescent="0.25">
      <c r="H288"/>
      <c r="I288"/>
      <c r="J288" s="2"/>
      <c r="K288"/>
      <c r="L288"/>
      <c r="M288"/>
      <c r="N288"/>
      <c r="O288"/>
      <c r="P288"/>
      <c r="Q288"/>
      <c r="R288"/>
      <c r="S288"/>
      <c r="T288"/>
      <c r="U288"/>
      <c r="V288"/>
      <c r="W288"/>
      <c r="X288"/>
      <c r="Y288"/>
      <c r="Z288"/>
      <c r="AA288"/>
      <c r="AB288"/>
      <c r="AC288"/>
      <c r="AD288"/>
      <c r="AE288"/>
      <c r="AF288"/>
      <c r="AG288"/>
      <c r="AH288"/>
      <c r="AI288"/>
      <c r="AJ288"/>
      <c r="AK288"/>
      <c r="AL288"/>
      <c r="AM288"/>
      <c r="AN288"/>
      <c r="AO288"/>
      <c r="AP288"/>
      <c r="AQ288"/>
      <c r="AR288"/>
      <c r="AS288"/>
      <c r="AT288"/>
      <c r="AU288"/>
      <c r="AV288"/>
      <c r="AW288"/>
      <c r="AX288"/>
      <c r="AY288"/>
      <c r="AZ288"/>
    </row>
    <row r="289" spans="8:52" s="22" customFormat="1" ht="12.6" customHeight="1" x14ac:dyDescent="0.25">
      <c r="H289"/>
      <c r="I289"/>
      <c r="J289" s="2"/>
      <c r="K289"/>
      <c r="L289"/>
      <c r="M289"/>
      <c r="N289"/>
      <c r="O289"/>
      <c r="P289"/>
      <c r="Q289"/>
      <c r="R289"/>
      <c r="S289"/>
      <c r="T289"/>
      <c r="U289"/>
      <c r="V289"/>
      <c r="W289"/>
      <c r="X289"/>
      <c r="Y289"/>
      <c r="Z289"/>
      <c r="AA289"/>
      <c r="AB289"/>
      <c r="AC289"/>
      <c r="AD289"/>
      <c r="AE289"/>
      <c r="AF289"/>
      <c r="AG289"/>
      <c r="AH289"/>
      <c r="AI289"/>
      <c r="AJ289"/>
      <c r="AK289"/>
      <c r="AL289"/>
      <c r="AM289"/>
      <c r="AN289"/>
      <c r="AO289"/>
      <c r="AP289"/>
      <c r="AQ289"/>
      <c r="AR289"/>
      <c r="AS289"/>
      <c r="AT289"/>
      <c r="AU289"/>
      <c r="AV289"/>
      <c r="AW289"/>
      <c r="AX289"/>
      <c r="AY289"/>
      <c r="AZ289"/>
    </row>
    <row r="290" spans="8:52" s="22" customFormat="1" ht="12.6" customHeight="1" x14ac:dyDescent="0.25">
      <c r="H290"/>
      <c r="I290"/>
      <c r="J290" s="2"/>
      <c r="K290"/>
      <c r="L290"/>
      <c r="M290"/>
      <c r="N290"/>
      <c r="O290"/>
      <c r="P290"/>
      <c r="Q290"/>
      <c r="R290"/>
      <c r="S290"/>
      <c r="T290"/>
      <c r="U290"/>
      <c r="V290"/>
      <c r="W290"/>
      <c r="X290"/>
      <c r="Y290"/>
      <c r="Z290"/>
      <c r="AA290"/>
      <c r="AB290"/>
      <c r="AC290"/>
      <c r="AD290"/>
      <c r="AE290"/>
      <c r="AF290"/>
      <c r="AG290"/>
      <c r="AH290"/>
      <c r="AI290"/>
      <c r="AJ290"/>
      <c r="AK290"/>
      <c r="AL290"/>
      <c r="AM290"/>
      <c r="AN290"/>
      <c r="AO290"/>
      <c r="AP290"/>
      <c r="AQ290"/>
      <c r="AR290"/>
      <c r="AS290"/>
      <c r="AT290"/>
      <c r="AU290"/>
      <c r="AV290"/>
      <c r="AW290"/>
      <c r="AX290"/>
      <c r="AY290"/>
      <c r="AZ290"/>
    </row>
    <row r="291" spans="8:52" s="22" customFormat="1" ht="12.6" customHeight="1" x14ac:dyDescent="0.25">
      <c r="H291"/>
      <c r="I291"/>
      <c r="J291" s="2"/>
      <c r="K291"/>
      <c r="L291"/>
      <c r="M291"/>
      <c r="N291"/>
      <c r="O291"/>
      <c r="P291"/>
      <c r="Q291"/>
      <c r="R291"/>
      <c r="S291"/>
      <c r="T291"/>
      <c r="U291"/>
      <c r="V291"/>
      <c r="W291"/>
      <c r="X291"/>
      <c r="Y291"/>
      <c r="Z291"/>
      <c r="AA291"/>
      <c r="AB291"/>
      <c r="AC291"/>
      <c r="AD291"/>
      <c r="AE291"/>
      <c r="AF291"/>
      <c r="AG291"/>
      <c r="AH291"/>
      <c r="AI291"/>
      <c r="AJ291"/>
      <c r="AK291"/>
      <c r="AL291"/>
      <c r="AM291"/>
      <c r="AN291"/>
      <c r="AO291"/>
      <c r="AP291"/>
      <c r="AQ291"/>
      <c r="AR291"/>
      <c r="AS291"/>
      <c r="AT291"/>
      <c r="AU291"/>
      <c r="AV291"/>
      <c r="AW291"/>
      <c r="AX291"/>
      <c r="AY291"/>
      <c r="AZ291"/>
    </row>
    <row r="292" spans="8:52" s="22" customFormat="1" ht="12.6" customHeight="1" x14ac:dyDescent="0.25">
      <c r="H292"/>
      <c r="I292"/>
      <c r="J292" s="2"/>
      <c r="K292"/>
      <c r="L292"/>
      <c r="M292"/>
      <c r="N292"/>
      <c r="O292"/>
      <c r="P292"/>
      <c r="Q292"/>
      <c r="R292"/>
      <c r="S292"/>
      <c r="T292"/>
      <c r="U292"/>
      <c r="V292"/>
      <c r="W292"/>
      <c r="X292"/>
      <c r="Y292"/>
      <c r="Z292"/>
      <c r="AA292"/>
      <c r="AB292"/>
      <c r="AC292"/>
      <c r="AD292"/>
      <c r="AE292"/>
      <c r="AF292"/>
      <c r="AG292"/>
      <c r="AH292"/>
      <c r="AI292"/>
      <c r="AJ292"/>
      <c r="AK292"/>
      <c r="AL292"/>
      <c r="AM292"/>
      <c r="AN292"/>
      <c r="AO292"/>
      <c r="AP292"/>
      <c r="AQ292"/>
      <c r="AR292"/>
      <c r="AS292"/>
      <c r="AT292"/>
      <c r="AU292"/>
      <c r="AV292"/>
      <c r="AW292"/>
      <c r="AX292"/>
      <c r="AY292"/>
      <c r="AZ292"/>
    </row>
    <row r="293" spans="8:52" s="22" customFormat="1" ht="12.6" customHeight="1" x14ac:dyDescent="0.25">
      <c r="H293"/>
      <c r="I293"/>
      <c r="J293" s="2"/>
      <c r="K293"/>
      <c r="L293"/>
      <c r="M293"/>
      <c r="N293"/>
      <c r="O293"/>
      <c r="P293"/>
      <c r="Q293"/>
      <c r="R293"/>
      <c r="S293"/>
      <c r="T293"/>
      <c r="U293"/>
      <c r="V293"/>
      <c r="W293"/>
      <c r="X293"/>
      <c r="Y293"/>
      <c r="Z293"/>
      <c r="AA293"/>
      <c r="AB293"/>
      <c r="AC293"/>
      <c r="AD293"/>
      <c r="AE293"/>
      <c r="AF293"/>
      <c r="AG293"/>
      <c r="AH293"/>
      <c r="AI293"/>
      <c r="AJ293"/>
      <c r="AK293"/>
      <c r="AL293"/>
      <c r="AM293"/>
      <c r="AN293"/>
      <c r="AO293"/>
      <c r="AP293"/>
      <c r="AQ293"/>
      <c r="AR293"/>
      <c r="AS293"/>
      <c r="AT293"/>
      <c r="AU293"/>
      <c r="AV293"/>
      <c r="AW293"/>
      <c r="AX293"/>
      <c r="AY293"/>
      <c r="AZ293"/>
    </row>
    <row r="294" spans="8:52" s="22" customFormat="1" ht="12.6" customHeight="1" x14ac:dyDescent="0.25">
      <c r="H294"/>
      <c r="I294"/>
      <c r="J294" s="2"/>
      <c r="K294"/>
      <c r="L294"/>
      <c r="M294"/>
      <c r="N294"/>
      <c r="O294"/>
      <c r="P294"/>
      <c r="Q294"/>
      <c r="R294"/>
      <c r="S294"/>
      <c r="T294"/>
      <c r="U294"/>
      <c r="V294"/>
      <c r="W294"/>
      <c r="X294"/>
      <c r="Y294"/>
      <c r="Z294"/>
      <c r="AA294"/>
      <c r="AB294"/>
      <c r="AC294"/>
      <c r="AD294"/>
      <c r="AE294"/>
      <c r="AF294"/>
      <c r="AG294"/>
      <c r="AH294"/>
      <c r="AI294"/>
      <c r="AJ294"/>
      <c r="AK294"/>
      <c r="AL294"/>
      <c r="AM294"/>
      <c r="AN294"/>
      <c r="AO294"/>
      <c r="AP294"/>
      <c r="AQ294"/>
      <c r="AR294"/>
      <c r="AS294"/>
      <c r="AT294"/>
      <c r="AU294"/>
      <c r="AV294"/>
      <c r="AW294"/>
      <c r="AX294"/>
      <c r="AY294"/>
      <c r="AZ294"/>
    </row>
    <row r="295" spans="8:52" s="22" customFormat="1" ht="12.6" customHeight="1" x14ac:dyDescent="0.25">
      <c r="H295"/>
      <c r="I295"/>
      <c r="J295" s="2"/>
      <c r="K295"/>
      <c r="L295"/>
      <c r="M295"/>
      <c r="N295"/>
      <c r="O295"/>
      <c r="P295"/>
      <c r="Q295"/>
      <c r="R295"/>
      <c r="S295"/>
      <c r="T295"/>
      <c r="U295"/>
      <c r="V295"/>
      <c r="W295"/>
      <c r="X295"/>
      <c r="Y295"/>
      <c r="Z295"/>
      <c r="AA295"/>
      <c r="AB295"/>
      <c r="AC295"/>
      <c r="AD295"/>
      <c r="AE295"/>
      <c r="AF295"/>
      <c r="AG295"/>
      <c r="AH295"/>
      <c r="AI295"/>
      <c r="AJ295"/>
      <c r="AK295"/>
      <c r="AL295"/>
      <c r="AM295"/>
      <c r="AN295"/>
      <c r="AO295"/>
      <c r="AP295"/>
      <c r="AQ295"/>
      <c r="AR295"/>
      <c r="AS295"/>
      <c r="AT295"/>
      <c r="AU295"/>
      <c r="AV295"/>
      <c r="AW295"/>
      <c r="AX295"/>
      <c r="AY295"/>
      <c r="AZ295"/>
    </row>
    <row r="296" spans="8:52" s="22" customFormat="1" ht="12.6" customHeight="1" x14ac:dyDescent="0.25">
      <c r="H296"/>
      <c r="I296"/>
      <c r="J296" s="2"/>
      <c r="K296"/>
      <c r="L296"/>
      <c r="M296"/>
      <c r="N296"/>
      <c r="O296"/>
      <c r="P296"/>
      <c r="Q296"/>
      <c r="R296"/>
      <c r="S296"/>
      <c r="T296"/>
      <c r="U296"/>
      <c r="V296"/>
      <c r="W296"/>
      <c r="X296"/>
      <c r="Y296"/>
      <c r="Z296"/>
      <c r="AA296"/>
      <c r="AB296"/>
      <c r="AC296"/>
      <c r="AD296"/>
      <c r="AE296"/>
      <c r="AF296"/>
      <c r="AG296"/>
      <c r="AH296"/>
      <c r="AI296"/>
      <c r="AJ296"/>
      <c r="AK296"/>
      <c r="AL296"/>
      <c r="AM296"/>
      <c r="AN296"/>
      <c r="AO296"/>
      <c r="AP296"/>
      <c r="AQ296"/>
      <c r="AR296"/>
      <c r="AS296"/>
      <c r="AT296"/>
      <c r="AU296"/>
      <c r="AV296"/>
      <c r="AW296"/>
      <c r="AX296"/>
      <c r="AY296"/>
      <c r="AZ296"/>
    </row>
    <row r="297" spans="8:52" s="22" customFormat="1" ht="12.6" customHeight="1" x14ac:dyDescent="0.25">
      <c r="H297"/>
      <c r="I297"/>
      <c r="J297" s="2"/>
      <c r="K297"/>
      <c r="L297"/>
      <c r="M297"/>
      <c r="N297"/>
      <c r="O297"/>
      <c r="P297"/>
      <c r="Q297"/>
      <c r="R297"/>
      <c r="S297"/>
      <c r="T297"/>
      <c r="U297"/>
      <c r="V297"/>
      <c r="W297"/>
      <c r="X297"/>
      <c r="Y297"/>
      <c r="Z297"/>
      <c r="AA297"/>
      <c r="AB297"/>
      <c r="AC297"/>
      <c r="AD297"/>
      <c r="AE297"/>
      <c r="AF297"/>
      <c r="AG297"/>
      <c r="AH297"/>
      <c r="AI297"/>
      <c r="AJ297"/>
      <c r="AK297"/>
      <c r="AL297"/>
      <c r="AM297"/>
      <c r="AN297"/>
      <c r="AO297"/>
      <c r="AP297"/>
      <c r="AQ297"/>
      <c r="AR297"/>
      <c r="AS297"/>
      <c r="AT297"/>
      <c r="AU297"/>
      <c r="AV297"/>
      <c r="AW297"/>
      <c r="AX297"/>
      <c r="AY297"/>
      <c r="AZ297"/>
    </row>
    <row r="298" spans="8:52" s="22" customFormat="1" ht="12.6" customHeight="1" x14ac:dyDescent="0.25">
      <c r="H298"/>
      <c r="I298"/>
      <c r="J298" s="2"/>
      <c r="K298"/>
      <c r="L298"/>
      <c r="M298"/>
      <c r="N298"/>
      <c r="O298"/>
      <c r="P298"/>
      <c r="Q298"/>
      <c r="R298"/>
      <c r="S298"/>
      <c r="T298"/>
      <c r="U298"/>
      <c r="V298"/>
      <c r="W298"/>
      <c r="X298"/>
      <c r="Y298"/>
      <c r="Z298"/>
      <c r="AA298"/>
      <c r="AB298"/>
      <c r="AC298"/>
      <c r="AD298"/>
      <c r="AE298"/>
      <c r="AF298"/>
      <c r="AG298"/>
      <c r="AH298"/>
      <c r="AI298"/>
      <c r="AJ298"/>
      <c r="AK298"/>
      <c r="AL298"/>
      <c r="AM298"/>
      <c r="AN298"/>
      <c r="AO298"/>
      <c r="AP298"/>
      <c r="AQ298"/>
      <c r="AR298"/>
      <c r="AS298"/>
      <c r="AT298"/>
      <c r="AU298"/>
      <c r="AV298"/>
      <c r="AW298"/>
      <c r="AX298"/>
      <c r="AY298"/>
      <c r="AZ298"/>
    </row>
    <row r="299" spans="8:52" s="22" customFormat="1" ht="12.6" customHeight="1" x14ac:dyDescent="0.25">
      <c r="H299"/>
      <c r="I299"/>
      <c r="J299" s="2"/>
      <c r="K299"/>
      <c r="L299"/>
      <c r="M299"/>
      <c r="N299"/>
      <c r="O299"/>
      <c r="P299"/>
      <c r="Q299"/>
      <c r="R299"/>
      <c r="S299"/>
      <c r="T299"/>
      <c r="U299"/>
      <c r="V299"/>
      <c r="W299"/>
      <c r="X299"/>
      <c r="Y299"/>
      <c r="Z299"/>
      <c r="AA299"/>
      <c r="AB299"/>
      <c r="AC299"/>
      <c r="AD299"/>
      <c r="AE299"/>
      <c r="AF299"/>
      <c r="AG299"/>
      <c r="AH299"/>
      <c r="AI299"/>
      <c r="AJ299"/>
      <c r="AK299"/>
      <c r="AL299"/>
      <c r="AM299"/>
      <c r="AN299"/>
      <c r="AO299"/>
      <c r="AP299"/>
      <c r="AQ299"/>
      <c r="AR299"/>
      <c r="AS299"/>
      <c r="AT299"/>
      <c r="AU299"/>
      <c r="AV299"/>
      <c r="AW299"/>
      <c r="AX299"/>
      <c r="AY299"/>
      <c r="AZ299"/>
    </row>
    <row r="300" spans="8:52" s="22" customFormat="1" ht="12.6" customHeight="1" x14ac:dyDescent="0.25">
      <c r="H300"/>
      <c r="I300"/>
      <c r="J300" s="2"/>
      <c r="K300"/>
      <c r="L300"/>
      <c r="M300"/>
      <c r="N300"/>
      <c r="O300"/>
      <c r="P300"/>
      <c r="Q300"/>
      <c r="R300"/>
      <c r="S300"/>
      <c r="T300"/>
      <c r="U300"/>
      <c r="V300"/>
      <c r="W300"/>
      <c r="X300"/>
      <c r="Y300"/>
      <c r="Z300"/>
      <c r="AA300"/>
      <c r="AB300"/>
      <c r="AC300"/>
      <c r="AD300"/>
      <c r="AE300"/>
      <c r="AF300"/>
      <c r="AG300"/>
      <c r="AH300"/>
      <c r="AI300"/>
      <c r="AJ300"/>
      <c r="AK300"/>
      <c r="AL300"/>
      <c r="AM300"/>
      <c r="AN300"/>
      <c r="AO300"/>
      <c r="AP300"/>
      <c r="AQ300"/>
      <c r="AR300"/>
      <c r="AS300"/>
      <c r="AT300"/>
      <c r="AU300"/>
      <c r="AV300"/>
      <c r="AW300"/>
      <c r="AX300"/>
      <c r="AY300"/>
      <c r="AZ300"/>
    </row>
    <row r="301" spans="8:52" s="22" customFormat="1" ht="12.6" customHeight="1" x14ac:dyDescent="0.25">
      <c r="H301"/>
      <c r="I301"/>
      <c r="J301" s="2"/>
      <c r="K301"/>
      <c r="L301"/>
      <c r="M301"/>
      <c r="N301"/>
      <c r="O301"/>
      <c r="P301"/>
      <c r="Q301"/>
      <c r="R301"/>
      <c r="S301"/>
      <c r="T301"/>
      <c r="U301"/>
      <c r="V301"/>
      <c r="W301"/>
      <c r="X301"/>
      <c r="Y301"/>
      <c r="Z301"/>
      <c r="AA301"/>
      <c r="AB301"/>
      <c r="AC301"/>
      <c r="AD301"/>
      <c r="AE301"/>
      <c r="AF301"/>
      <c r="AG301"/>
      <c r="AH301"/>
      <c r="AI301"/>
      <c r="AJ301"/>
      <c r="AK301"/>
      <c r="AL301"/>
      <c r="AM301"/>
      <c r="AN301"/>
      <c r="AO301"/>
      <c r="AP301"/>
      <c r="AQ301"/>
      <c r="AR301"/>
      <c r="AS301"/>
      <c r="AT301"/>
      <c r="AU301"/>
      <c r="AV301"/>
      <c r="AW301"/>
      <c r="AX301"/>
      <c r="AY301"/>
      <c r="AZ301"/>
    </row>
    <row r="302" spans="8:52" s="22" customFormat="1" ht="12.6" customHeight="1" x14ac:dyDescent="0.25">
      <c r="H302"/>
      <c r="I302"/>
      <c r="J302" s="2"/>
      <c r="K302"/>
      <c r="L302"/>
      <c r="M302"/>
      <c r="N302"/>
      <c r="O302"/>
      <c r="P302"/>
      <c r="Q302"/>
      <c r="R302"/>
      <c r="S302"/>
      <c r="T302"/>
      <c r="U302"/>
      <c r="V302"/>
      <c r="W302"/>
      <c r="X302"/>
      <c r="Y302"/>
      <c r="Z302"/>
      <c r="AA302"/>
      <c r="AB302"/>
      <c r="AC302"/>
      <c r="AD302"/>
      <c r="AE302"/>
      <c r="AF302"/>
      <c r="AG302"/>
      <c r="AH302"/>
      <c r="AI302"/>
      <c r="AJ302"/>
      <c r="AK302"/>
      <c r="AL302"/>
      <c r="AM302"/>
      <c r="AN302"/>
      <c r="AO302"/>
      <c r="AP302"/>
      <c r="AQ302"/>
      <c r="AR302"/>
      <c r="AS302"/>
      <c r="AT302"/>
      <c r="AU302"/>
      <c r="AV302"/>
      <c r="AW302"/>
      <c r="AX302"/>
      <c r="AY302"/>
      <c r="AZ302"/>
    </row>
    <row r="303" spans="8:52" s="22" customFormat="1" ht="12.6" customHeight="1" x14ac:dyDescent="0.25">
      <c r="H303"/>
      <c r="I303"/>
      <c r="J303" s="2"/>
      <c r="K303"/>
      <c r="L303"/>
      <c r="M303"/>
      <c r="N303"/>
      <c r="O303"/>
      <c r="P303"/>
      <c r="Q303"/>
      <c r="R303"/>
      <c r="S303"/>
      <c r="T303"/>
      <c r="U303"/>
      <c r="V303"/>
      <c r="W303"/>
      <c r="X303"/>
      <c r="Y303"/>
      <c r="Z303"/>
      <c r="AA303"/>
      <c r="AB303"/>
      <c r="AC303"/>
      <c r="AD303"/>
      <c r="AE303"/>
      <c r="AF303"/>
      <c r="AG303"/>
      <c r="AH303"/>
      <c r="AI303"/>
      <c r="AJ303"/>
      <c r="AK303"/>
      <c r="AL303"/>
      <c r="AM303"/>
      <c r="AN303"/>
      <c r="AO303"/>
      <c r="AP303"/>
      <c r="AQ303"/>
      <c r="AR303"/>
      <c r="AS303"/>
      <c r="AT303"/>
      <c r="AU303"/>
      <c r="AV303"/>
      <c r="AW303"/>
      <c r="AX303"/>
      <c r="AY303"/>
      <c r="AZ303"/>
    </row>
    <row r="304" spans="8:52" s="22" customFormat="1" ht="12.6" customHeight="1" x14ac:dyDescent="0.25">
      <c r="H304"/>
      <c r="I304"/>
      <c r="J304" s="2"/>
      <c r="K304"/>
      <c r="L304"/>
      <c r="M304"/>
      <c r="N304"/>
      <c r="O304"/>
      <c r="P304"/>
      <c r="Q304"/>
      <c r="R304"/>
      <c r="S304"/>
      <c r="T304"/>
      <c r="U304"/>
      <c r="V304"/>
      <c r="W304"/>
      <c r="X304"/>
      <c r="Y304"/>
      <c r="Z304"/>
      <c r="AA304"/>
      <c r="AB304"/>
      <c r="AC304"/>
      <c r="AD304"/>
      <c r="AE304"/>
      <c r="AF304"/>
      <c r="AG304"/>
      <c r="AH304"/>
      <c r="AI304"/>
      <c r="AJ304"/>
      <c r="AK304"/>
      <c r="AL304"/>
      <c r="AM304"/>
      <c r="AN304"/>
      <c r="AO304"/>
      <c r="AP304"/>
      <c r="AQ304"/>
      <c r="AR304"/>
      <c r="AS304"/>
      <c r="AT304"/>
      <c r="AU304"/>
      <c r="AV304"/>
      <c r="AW304"/>
      <c r="AX304"/>
      <c r="AY304"/>
      <c r="AZ304"/>
    </row>
    <row r="305" spans="8:52" s="22" customFormat="1" ht="12.6" customHeight="1" x14ac:dyDescent="0.25">
      <c r="H305"/>
      <c r="I305"/>
      <c r="J305" s="2"/>
      <c r="K305"/>
      <c r="L305"/>
      <c r="M305"/>
      <c r="N305"/>
      <c r="O305"/>
      <c r="P305"/>
      <c r="Q305"/>
      <c r="R305"/>
      <c r="S305"/>
      <c r="T305"/>
      <c r="U305"/>
      <c r="V305"/>
      <c r="W305"/>
      <c r="X305"/>
      <c r="Y305"/>
      <c r="Z305"/>
      <c r="AA305"/>
      <c r="AB305"/>
      <c r="AC305"/>
      <c r="AD305"/>
      <c r="AE305"/>
      <c r="AF305"/>
      <c r="AG305"/>
      <c r="AH305"/>
      <c r="AI305"/>
      <c r="AJ305"/>
      <c r="AK305"/>
      <c r="AL305"/>
      <c r="AM305"/>
      <c r="AN305"/>
      <c r="AO305"/>
      <c r="AP305"/>
      <c r="AQ305"/>
      <c r="AR305"/>
      <c r="AS305"/>
      <c r="AT305"/>
      <c r="AU305"/>
      <c r="AV305"/>
      <c r="AW305"/>
      <c r="AX305"/>
      <c r="AY305"/>
      <c r="AZ305"/>
    </row>
    <row r="306" spans="8:52" s="22" customFormat="1" ht="12.6" customHeight="1" x14ac:dyDescent="0.25">
      <c r="H306"/>
      <c r="I306"/>
      <c r="J306" s="2"/>
      <c r="K306"/>
      <c r="L306"/>
      <c r="M306"/>
      <c r="N306"/>
      <c r="O306"/>
      <c r="P306"/>
      <c r="Q306"/>
      <c r="R306"/>
      <c r="S306"/>
      <c r="T306"/>
      <c r="U306"/>
      <c r="V306"/>
      <c r="W306"/>
      <c r="X306"/>
      <c r="Y306"/>
      <c r="Z306"/>
      <c r="AA306"/>
      <c r="AB306"/>
      <c r="AC306"/>
      <c r="AD306"/>
      <c r="AE306"/>
      <c r="AF306"/>
      <c r="AG306"/>
      <c r="AH306"/>
      <c r="AI306"/>
      <c r="AJ306"/>
      <c r="AK306"/>
      <c r="AL306"/>
      <c r="AM306"/>
      <c r="AN306"/>
      <c r="AO306"/>
      <c r="AP306"/>
      <c r="AQ306"/>
      <c r="AR306"/>
      <c r="AS306"/>
      <c r="AT306"/>
      <c r="AU306"/>
      <c r="AV306"/>
      <c r="AW306"/>
      <c r="AX306"/>
      <c r="AY306"/>
      <c r="AZ306"/>
    </row>
    <row r="307" spans="8:52" s="22" customFormat="1" ht="12.6" customHeight="1" x14ac:dyDescent="0.25">
      <c r="H307"/>
      <c r="I307"/>
      <c r="J307" s="2"/>
      <c r="K307"/>
      <c r="L307"/>
      <c r="M307"/>
      <c r="N307"/>
      <c r="O307"/>
      <c r="P307"/>
      <c r="Q307"/>
      <c r="R307"/>
      <c r="S307"/>
      <c r="T307"/>
      <c r="U307"/>
      <c r="V307"/>
      <c r="W307"/>
      <c r="X307"/>
      <c r="Y307"/>
      <c r="Z307"/>
      <c r="AA307"/>
      <c r="AB307"/>
      <c r="AC307"/>
      <c r="AD307"/>
      <c r="AE307"/>
      <c r="AF307"/>
      <c r="AG307"/>
      <c r="AH307"/>
      <c r="AI307"/>
      <c r="AJ307"/>
      <c r="AK307"/>
      <c r="AL307"/>
      <c r="AM307"/>
      <c r="AN307"/>
      <c r="AO307"/>
      <c r="AP307"/>
      <c r="AQ307"/>
      <c r="AR307"/>
      <c r="AS307"/>
      <c r="AT307"/>
      <c r="AU307"/>
      <c r="AV307"/>
      <c r="AW307"/>
      <c r="AX307"/>
      <c r="AY307"/>
      <c r="AZ307"/>
    </row>
    <row r="308" spans="8:52" s="22" customFormat="1" ht="12.6" customHeight="1" x14ac:dyDescent="0.25">
      <c r="H308"/>
      <c r="I308"/>
      <c r="J308" s="2"/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  <c r="AJ308"/>
      <c r="AK308"/>
      <c r="AL308"/>
      <c r="AM308"/>
      <c r="AN308"/>
      <c r="AO308"/>
      <c r="AP308"/>
      <c r="AQ308"/>
      <c r="AR308"/>
      <c r="AS308"/>
      <c r="AT308"/>
      <c r="AU308"/>
      <c r="AV308"/>
      <c r="AW308"/>
      <c r="AX308"/>
      <c r="AY308"/>
      <c r="AZ308"/>
    </row>
    <row r="309" spans="8:52" s="22" customFormat="1" ht="12.6" customHeight="1" x14ac:dyDescent="0.25">
      <c r="H309"/>
      <c r="I309"/>
      <c r="J309" s="2"/>
      <c r="K309"/>
      <c r="L309"/>
      <c r="M309"/>
      <c r="N309"/>
      <c r="O309"/>
      <c r="P309"/>
      <c r="Q309"/>
      <c r="R309"/>
      <c r="S309"/>
      <c r="T309"/>
      <c r="U309"/>
      <c r="V309"/>
      <c r="W309"/>
      <c r="X309"/>
      <c r="Y309"/>
      <c r="Z309"/>
      <c r="AA309"/>
      <c r="AB309"/>
      <c r="AC309"/>
      <c r="AD309"/>
      <c r="AE309"/>
      <c r="AF309"/>
      <c r="AG309"/>
      <c r="AH309"/>
      <c r="AI309"/>
      <c r="AJ309"/>
      <c r="AK309"/>
      <c r="AL309"/>
      <c r="AM309"/>
      <c r="AN309"/>
      <c r="AO309"/>
      <c r="AP309"/>
      <c r="AQ309"/>
      <c r="AR309"/>
      <c r="AS309"/>
      <c r="AT309"/>
      <c r="AU309"/>
      <c r="AV309"/>
      <c r="AW309"/>
      <c r="AX309"/>
      <c r="AY309"/>
      <c r="AZ309"/>
    </row>
    <row r="310" spans="8:52" s="22" customFormat="1" ht="12.6" customHeight="1" x14ac:dyDescent="0.25">
      <c r="H310"/>
      <c r="I310"/>
      <c r="J310" s="2"/>
      <c r="K310"/>
      <c r="L310"/>
      <c r="M310"/>
      <c r="N310"/>
      <c r="O310"/>
      <c r="P310"/>
      <c r="Q310"/>
      <c r="R310"/>
      <c r="S310"/>
      <c r="T310"/>
      <c r="U310"/>
      <c r="V310"/>
      <c r="W310"/>
      <c r="X310"/>
      <c r="Y310"/>
      <c r="Z310"/>
      <c r="AA310"/>
      <c r="AB310"/>
      <c r="AC310"/>
      <c r="AD310"/>
      <c r="AE310"/>
      <c r="AF310"/>
      <c r="AG310"/>
      <c r="AH310"/>
      <c r="AI310"/>
      <c r="AJ310"/>
      <c r="AK310"/>
      <c r="AL310"/>
      <c r="AM310"/>
      <c r="AN310"/>
      <c r="AO310"/>
      <c r="AP310"/>
      <c r="AQ310"/>
      <c r="AR310"/>
      <c r="AS310"/>
      <c r="AT310"/>
      <c r="AU310"/>
      <c r="AV310"/>
      <c r="AW310"/>
      <c r="AX310"/>
      <c r="AY310"/>
      <c r="AZ310"/>
    </row>
    <row r="311" spans="8:52" s="22" customFormat="1" ht="12.6" customHeight="1" x14ac:dyDescent="0.25">
      <c r="H311"/>
      <c r="I311"/>
      <c r="J311" s="2"/>
      <c r="K311"/>
      <c r="L311"/>
      <c r="M311"/>
      <c r="N311"/>
      <c r="O311"/>
      <c r="P311"/>
      <c r="Q311"/>
      <c r="R311"/>
      <c r="S311"/>
      <c r="T311"/>
      <c r="U311"/>
      <c r="V311"/>
      <c r="W311"/>
      <c r="X311"/>
      <c r="Y311"/>
      <c r="Z311"/>
      <c r="AA311"/>
      <c r="AB311"/>
      <c r="AC311"/>
      <c r="AD311"/>
      <c r="AE311"/>
      <c r="AF311"/>
      <c r="AG311"/>
      <c r="AH311"/>
      <c r="AI311"/>
      <c r="AJ311"/>
      <c r="AK311"/>
      <c r="AL311"/>
      <c r="AM311"/>
      <c r="AN311"/>
      <c r="AO311"/>
      <c r="AP311"/>
      <c r="AQ311"/>
      <c r="AR311"/>
      <c r="AS311"/>
      <c r="AT311"/>
      <c r="AU311"/>
      <c r="AV311"/>
      <c r="AW311"/>
      <c r="AX311"/>
      <c r="AY311"/>
      <c r="AZ311"/>
    </row>
    <row r="312" spans="8:52" s="22" customFormat="1" ht="12.6" customHeight="1" x14ac:dyDescent="0.25">
      <c r="H312"/>
      <c r="I312"/>
      <c r="J312" s="2"/>
      <c r="K312"/>
      <c r="L312"/>
      <c r="M312"/>
      <c r="N312"/>
      <c r="O312"/>
      <c r="P312"/>
      <c r="Q312"/>
      <c r="R312"/>
      <c r="S312"/>
      <c r="T312"/>
      <c r="U312"/>
      <c r="V312"/>
      <c r="W312"/>
      <c r="X312"/>
      <c r="Y312"/>
      <c r="Z312"/>
      <c r="AA312"/>
      <c r="AB312"/>
      <c r="AC312"/>
      <c r="AD312"/>
      <c r="AE312"/>
      <c r="AF312"/>
      <c r="AG312"/>
      <c r="AH312"/>
      <c r="AI312"/>
      <c r="AJ312"/>
      <c r="AK312"/>
      <c r="AL312"/>
      <c r="AM312"/>
      <c r="AN312"/>
      <c r="AO312"/>
      <c r="AP312"/>
      <c r="AQ312"/>
      <c r="AR312"/>
      <c r="AS312"/>
      <c r="AT312"/>
      <c r="AU312"/>
      <c r="AV312"/>
      <c r="AW312"/>
      <c r="AX312"/>
      <c r="AY312"/>
      <c r="AZ312"/>
    </row>
    <row r="313" spans="8:52" s="22" customFormat="1" ht="12.6" customHeight="1" x14ac:dyDescent="0.25">
      <c r="H313"/>
      <c r="I313"/>
      <c r="J313" s="2"/>
      <c r="K313"/>
      <c r="L313"/>
      <c r="M313"/>
      <c r="N313"/>
      <c r="O313"/>
      <c r="P313"/>
      <c r="Q313"/>
      <c r="R313"/>
      <c r="S313"/>
      <c r="T313"/>
      <c r="U313"/>
      <c r="V313"/>
      <c r="W313"/>
      <c r="X313"/>
      <c r="Y313"/>
      <c r="Z313"/>
      <c r="AA313"/>
      <c r="AB313"/>
      <c r="AC313"/>
      <c r="AD313"/>
      <c r="AE313"/>
      <c r="AF313"/>
      <c r="AG313"/>
      <c r="AH313"/>
      <c r="AI313"/>
      <c r="AJ313"/>
      <c r="AK313"/>
      <c r="AL313"/>
      <c r="AM313"/>
      <c r="AN313"/>
      <c r="AO313"/>
      <c r="AP313"/>
      <c r="AQ313"/>
      <c r="AR313"/>
      <c r="AS313"/>
      <c r="AT313"/>
      <c r="AU313"/>
      <c r="AV313"/>
      <c r="AW313"/>
      <c r="AX313"/>
      <c r="AY313"/>
      <c r="AZ313"/>
    </row>
    <row r="314" spans="8:52" s="22" customFormat="1" ht="12.6" customHeight="1" x14ac:dyDescent="0.25">
      <c r="H314"/>
      <c r="I314"/>
      <c r="J314" s="2"/>
      <c r="K314"/>
      <c r="L314"/>
      <c r="M314"/>
      <c r="N314"/>
      <c r="O314"/>
      <c r="P314"/>
      <c r="Q314"/>
      <c r="R314"/>
      <c r="S314"/>
      <c r="T314"/>
      <c r="U314"/>
      <c r="V314"/>
      <c r="W314"/>
      <c r="X314"/>
      <c r="Y314"/>
      <c r="Z314"/>
      <c r="AA314"/>
      <c r="AB314"/>
      <c r="AC314"/>
      <c r="AD314"/>
      <c r="AE314"/>
      <c r="AF314"/>
      <c r="AG314"/>
      <c r="AH314"/>
      <c r="AI314"/>
      <c r="AJ314"/>
      <c r="AK314"/>
      <c r="AL314"/>
      <c r="AM314"/>
      <c r="AN314"/>
      <c r="AO314"/>
      <c r="AP314"/>
      <c r="AQ314"/>
      <c r="AR314"/>
      <c r="AS314"/>
      <c r="AT314"/>
      <c r="AU314"/>
      <c r="AV314"/>
      <c r="AW314"/>
      <c r="AX314"/>
      <c r="AY314"/>
      <c r="AZ314"/>
    </row>
    <row r="315" spans="8:52" s="22" customFormat="1" ht="12.6" customHeight="1" x14ac:dyDescent="0.25">
      <c r="H315"/>
      <c r="I315"/>
      <c r="J315" s="2"/>
      <c r="K315"/>
      <c r="L315"/>
      <c r="M315"/>
      <c r="N315"/>
      <c r="O315"/>
      <c r="P315"/>
      <c r="Q315"/>
      <c r="R315"/>
      <c r="S315"/>
      <c r="T315"/>
      <c r="U315"/>
      <c r="V315"/>
      <c r="W315"/>
      <c r="X315"/>
      <c r="Y315"/>
      <c r="Z315"/>
      <c r="AA315"/>
      <c r="AB315"/>
      <c r="AC315"/>
      <c r="AD315"/>
      <c r="AE315"/>
      <c r="AF315"/>
      <c r="AG315"/>
      <c r="AH315"/>
      <c r="AI315"/>
      <c r="AJ315"/>
      <c r="AK315"/>
      <c r="AL315"/>
      <c r="AM315"/>
      <c r="AN315"/>
      <c r="AO315"/>
      <c r="AP315"/>
      <c r="AQ315"/>
      <c r="AR315"/>
      <c r="AS315"/>
      <c r="AT315"/>
      <c r="AU315"/>
      <c r="AV315"/>
      <c r="AW315"/>
      <c r="AX315"/>
      <c r="AY315"/>
      <c r="AZ315"/>
    </row>
    <row r="316" spans="8:52" s="22" customFormat="1" ht="12.6" customHeight="1" x14ac:dyDescent="0.25">
      <c r="H316"/>
      <c r="I316"/>
      <c r="J316" s="2"/>
      <c r="K316"/>
      <c r="L316"/>
      <c r="M316"/>
      <c r="N316"/>
      <c r="O316"/>
      <c r="P316"/>
      <c r="Q316"/>
      <c r="R316"/>
      <c r="S316"/>
      <c r="T316"/>
      <c r="U316"/>
      <c r="V316"/>
      <c r="W316"/>
      <c r="X316"/>
      <c r="Y316"/>
      <c r="Z316"/>
      <c r="AA316"/>
      <c r="AB316"/>
      <c r="AC316"/>
      <c r="AD316"/>
      <c r="AE316"/>
      <c r="AF316"/>
      <c r="AG316"/>
      <c r="AH316"/>
      <c r="AI316"/>
      <c r="AJ316"/>
      <c r="AK316"/>
      <c r="AL316"/>
      <c r="AM316"/>
      <c r="AN316"/>
      <c r="AO316"/>
      <c r="AP316"/>
      <c r="AQ316"/>
      <c r="AR316"/>
      <c r="AS316"/>
      <c r="AT316"/>
      <c r="AU316"/>
      <c r="AV316"/>
      <c r="AW316"/>
      <c r="AX316"/>
      <c r="AY316"/>
      <c r="AZ316"/>
    </row>
    <row r="317" spans="8:52" s="22" customFormat="1" ht="12.6" customHeight="1" x14ac:dyDescent="0.25">
      <c r="H317"/>
      <c r="I317"/>
      <c r="J317" s="2"/>
      <c r="K317"/>
      <c r="L317"/>
      <c r="M317"/>
      <c r="N317"/>
      <c r="O317"/>
      <c r="P317"/>
      <c r="Q317"/>
      <c r="R317"/>
      <c r="S317"/>
      <c r="T317"/>
      <c r="U317"/>
      <c r="V317"/>
      <c r="W317"/>
      <c r="X317"/>
      <c r="Y317"/>
      <c r="Z317"/>
      <c r="AA317"/>
      <c r="AB317"/>
      <c r="AC317"/>
      <c r="AD317"/>
      <c r="AE317"/>
      <c r="AF317"/>
      <c r="AG317"/>
      <c r="AH317"/>
      <c r="AI317"/>
      <c r="AJ317"/>
      <c r="AK317"/>
      <c r="AL317"/>
      <c r="AM317"/>
      <c r="AN317"/>
      <c r="AO317"/>
      <c r="AP317"/>
      <c r="AQ317"/>
      <c r="AR317"/>
      <c r="AS317"/>
      <c r="AT317"/>
      <c r="AU317"/>
      <c r="AV317"/>
      <c r="AW317"/>
      <c r="AX317"/>
      <c r="AY317"/>
      <c r="AZ317"/>
    </row>
    <row r="318" spans="8:52" s="22" customFormat="1" ht="12.6" customHeight="1" x14ac:dyDescent="0.25">
      <c r="H318"/>
      <c r="I318"/>
      <c r="J318" s="2"/>
      <c r="K318"/>
      <c r="L318"/>
      <c r="M318"/>
      <c r="N318"/>
      <c r="O318"/>
      <c r="P318"/>
      <c r="Q318"/>
      <c r="R318"/>
      <c r="S318"/>
      <c r="T318"/>
      <c r="U318"/>
      <c r="V318"/>
      <c r="W318"/>
      <c r="X318"/>
      <c r="Y318"/>
      <c r="Z318"/>
      <c r="AA318"/>
      <c r="AB318"/>
      <c r="AC318"/>
      <c r="AD318"/>
      <c r="AE318"/>
      <c r="AF318"/>
      <c r="AG318"/>
      <c r="AH318"/>
      <c r="AI318"/>
      <c r="AJ318"/>
      <c r="AK318"/>
      <c r="AL318"/>
      <c r="AM318"/>
      <c r="AN318"/>
      <c r="AO318"/>
      <c r="AP318"/>
      <c r="AQ318"/>
      <c r="AR318"/>
      <c r="AS318"/>
      <c r="AT318"/>
      <c r="AU318"/>
      <c r="AV318"/>
      <c r="AW318"/>
      <c r="AX318"/>
      <c r="AY318"/>
      <c r="AZ318"/>
    </row>
    <row r="319" spans="8:52" s="22" customFormat="1" ht="12.6" customHeight="1" x14ac:dyDescent="0.25">
      <c r="H319"/>
      <c r="I319"/>
      <c r="J319" s="2"/>
      <c r="K319"/>
      <c r="L319"/>
      <c r="M319"/>
      <c r="N319"/>
      <c r="O319"/>
      <c r="P319"/>
      <c r="Q319"/>
      <c r="R319"/>
      <c r="S319"/>
      <c r="T319"/>
      <c r="U319"/>
      <c r="V319"/>
      <c r="W319"/>
      <c r="X319"/>
      <c r="Y319"/>
      <c r="Z319"/>
      <c r="AA319"/>
      <c r="AB319"/>
      <c r="AC319"/>
      <c r="AD319"/>
      <c r="AE319"/>
      <c r="AF319"/>
      <c r="AG319"/>
      <c r="AH319"/>
      <c r="AI319"/>
      <c r="AJ319"/>
      <c r="AK319"/>
      <c r="AL319"/>
      <c r="AM319"/>
      <c r="AN319"/>
      <c r="AO319"/>
      <c r="AP319"/>
      <c r="AQ319"/>
      <c r="AR319"/>
      <c r="AS319"/>
      <c r="AT319"/>
      <c r="AU319"/>
      <c r="AV319"/>
      <c r="AW319"/>
      <c r="AX319"/>
      <c r="AY319"/>
      <c r="AZ319"/>
    </row>
    <row r="320" spans="8:52" s="22" customFormat="1" ht="12.6" customHeight="1" x14ac:dyDescent="0.25">
      <c r="H320"/>
      <c r="I320"/>
      <c r="J320" s="2"/>
      <c r="K320"/>
      <c r="L320"/>
      <c r="M320"/>
      <c r="N320"/>
      <c r="O320"/>
      <c r="P320"/>
      <c r="Q320"/>
      <c r="R320"/>
      <c r="S320"/>
      <c r="T320"/>
      <c r="U320"/>
      <c r="V320"/>
      <c r="W320"/>
      <c r="X320"/>
      <c r="Y320"/>
      <c r="Z320"/>
      <c r="AA320"/>
      <c r="AB320"/>
      <c r="AC320"/>
      <c r="AD320"/>
      <c r="AE320"/>
      <c r="AF320"/>
      <c r="AG320"/>
      <c r="AH320"/>
      <c r="AI320"/>
      <c r="AJ320"/>
      <c r="AK320"/>
      <c r="AL320"/>
      <c r="AM320"/>
      <c r="AN320"/>
      <c r="AO320"/>
      <c r="AP320"/>
      <c r="AQ320"/>
      <c r="AR320"/>
      <c r="AS320"/>
      <c r="AT320"/>
      <c r="AU320"/>
      <c r="AV320"/>
      <c r="AW320"/>
      <c r="AX320"/>
      <c r="AY320"/>
      <c r="AZ320"/>
    </row>
    <row r="321" spans="8:52" s="22" customFormat="1" ht="12.6" customHeight="1" x14ac:dyDescent="0.25">
      <c r="H321"/>
      <c r="I321"/>
      <c r="J321" s="2"/>
      <c r="K321"/>
      <c r="L321"/>
      <c r="M321"/>
      <c r="N321"/>
      <c r="O321"/>
      <c r="P321"/>
      <c r="Q321"/>
      <c r="R321"/>
      <c r="S321"/>
      <c r="T321"/>
      <c r="U321"/>
      <c r="V321"/>
      <c r="W321"/>
      <c r="X321"/>
      <c r="Y321"/>
      <c r="Z321"/>
      <c r="AA321"/>
      <c r="AB321"/>
      <c r="AC321"/>
      <c r="AD321"/>
      <c r="AE321"/>
      <c r="AF321"/>
      <c r="AG321"/>
      <c r="AH321"/>
      <c r="AI321"/>
      <c r="AJ321"/>
      <c r="AK321"/>
      <c r="AL321"/>
      <c r="AM321"/>
      <c r="AN321"/>
      <c r="AO321"/>
      <c r="AP321"/>
      <c r="AQ321"/>
      <c r="AR321"/>
      <c r="AS321"/>
      <c r="AT321"/>
      <c r="AU321"/>
      <c r="AV321"/>
      <c r="AW321"/>
      <c r="AX321"/>
      <c r="AY321"/>
      <c r="AZ321"/>
    </row>
    <row r="322" spans="8:52" s="22" customFormat="1" ht="12.6" customHeight="1" x14ac:dyDescent="0.25">
      <c r="H322"/>
      <c r="I322"/>
      <c r="J322" s="2"/>
      <c r="K322"/>
      <c r="L322"/>
      <c r="M322"/>
      <c r="N322"/>
      <c r="O322"/>
      <c r="P322"/>
      <c r="Q322"/>
      <c r="R322"/>
      <c r="S322"/>
      <c r="T322"/>
      <c r="U322"/>
      <c r="V322"/>
      <c r="W322"/>
      <c r="X322"/>
      <c r="Y322"/>
      <c r="Z322"/>
      <c r="AA322"/>
      <c r="AB322"/>
      <c r="AC322"/>
      <c r="AD322"/>
      <c r="AE322"/>
      <c r="AF322"/>
      <c r="AG322"/>
      <c r="AH322"/>
      <c r="AI322"/>
      <c r="AJ322"/>
      <c r="AK322"/>
      <c r="AL322"/>
      <c r="AM322"/>
      <c r="AN322"/>
      <c r="AO322"/>
      <c r="AP322"/>
      <c r="AQ322"/>
      <c r="AR322"/>
      <c r="AS322"/>
      <c r="AT322"/>
      <c r="AU322"/>
      <c r="AV322"/>
      <c r="AW322"/>
      <c r="AX322"/>
      <c r="AY322"/>
      <c r="AZ322"/>
    </row>
    <row r="323" spans="8:52" s="22" customFormat="1" ht="12.6" customHeight="1" x14ac:dyDescent="0.25">
      <c r="H323"/>
      <c r="I323"/>
      <c r="J323" s="2"/>
      <c r="K323"/>
      <c r="L323"/>
      <c r="M323"/>
      <c r="N323"/>
      <c r="O323"/>
      <c r="P323"/>
      <c r="Q323"/>
      <c r="R323"/>
      <c r="S323"/>
      <c r="T323"/>
      <c r="U323"/>
      <c r="V323"/>
      <c r="W323"/>
      <c r="X323"/>
      <c r="Y323"/>
      <c r="Z323"/>
      <c r="AA323"/>
      <c r="AB323"/>
      <c r="AC323"/>
      <c r="AD323"/>
      <c r="AE323"/>
      <c r="AF323"/>
      <c r="AG323"/>
      <c r="AH323"/>
      <c r="AI323"/>
      <c r="AJ323"/>
      <c r="AK323"/>
      <c r="AL323"/>
      <c r="AM323"/>
      <c r="AN323"/>
      <c r="AO323"/>
      <c r="AP323"/>
      <c r="AQ323"/>
      <c r="AR323"/>
      <c r="AS323"/>
      <c r="AT323"/>
      <c r="AU323"/>
      <c r="AV323"/>
      <c r="AW323"/>
      <c r="AX323"/>
      <c r="AY323"/>
      <c r="AZ323"/>
    </row>
    <row r="324" spans="8:52" s="22" customFormat="1" ht="12.6" customHeight="1" x14ac:dyDescent="0.25">
      <c r="H324"/>
      <c r="I324"/>
      <c r="J324" s="2"/>
      <c r="K324"/>
      <c r="L324"/>
      <c r="M324"/>
      <c r="N324"/>
      <c r="O324"/>
      <c r="P324"/>
      <c r="Q324"/>
      <c r="R324"/>
      <c r="S324"/>
      <c r="T324"/>
      <c r="U324"/>
      <c r="V324"/>
      <c r="W324"/>
      <c r="X324"/>
      <c r="Y324"/>
      <c r="Z324"/>
      <c r="AA324"/>
      <c r="AB324"/>
      <c r="AC324"/>
      <c r="AD324"/>
      <c r="AE324"/>
      <c r="AF324"/>
      <c r="AG324"/>
      <c r="AH324"/>
      <c r="AI324"/>
      <c r="AJ324"/>
      <c r="AK324"/>
      <c r="AL324"/>
      <c r="AM324"/>
      <c r="AN324"/>
      <c r="AO324"/>
      <c r="AP324"/>
      <c r="AQ324"/>
      <c r="AR324"/>
      <c r="AS324"/>
      <c r="AT324"/>
      <c r="AU324"/>
      <c r="AV324"/>
      <c r="AW324"/>
      <c r="AX324"/>
      <c r="AY324"/>
      <c r="AZ324"/>
    </row>
    <row r="325" spans="8:52" s="22" customFormat="1" ht="12.6" customHeight="1" x14ac:dyDescent="0.25">
      <c r="H325"/>
      <c r="I325"/>
      <c r="J325" s="2"/>
      <c r="K325"/>
      <c r="L325"/>
      <c r="M325"/>
      <c r="N325"/>
      <c r="O325"/>
      <c r="P325"/>
      <c r="Q325"/>
      <c r="R325"/>
      <c r="S325"/>
      <c r="T325"/>
      <c r="U325"/>
      <c r="V325"/>
      <c r="W325"/>
      <c r="X325"/>
      <c r="Y325"/>
      <c r="Z325"/>
      <c r="AA325"/>
      <c r="AB325"/>
      <c r="AC325"/>
      <c r="AD325"/>
      <c r="AE325"/>
      <c r="AF325"/>
      <c r="AG325"/>
      <c r="AH325"/>
      <c r="AI325"/>
      <c r="AJ325"/>
      <c r="AK325"/>
      <c r="AL325"/>
      <c r="AM325"/>
      <c r="AN325"/>
      <c r="AO325"/>
      <c r="AP325"/>
      <c r="AQ325"/>
      <c r="AR325"/>
      <c r="AS325"/>
      <c r="AT325"/>
      <c r="AU325"/>
      <c r="AV325"/>
      <c r="AW325"/>
      <c r="AX325"/>
      <c r="AY325"/>
      <c r="AZ325"/>
    </row>
    <row r="326" spans="8:52" s="22" customFormat="1" ht="12.6" customHeight="1" x14ac:dyDescent="0.25">
      <c r="H326"/>
      <c r="I326"/>
      <c r="J326" s="2"/>
      <c r="K326"/>
      <c r="L326"/>
      <c r="M326"/>
      <c r="N326"/>
      <c r="O326"/>
      <c r="P326"/>
      <c r="Q326"/>
      <c r="R326"/>
      <c r="S326"/>
      <c r="T326"/>
      <c r="U326"/>
      <c r="V326"/>
      <c r="W326"/>
      <c r="X326"/>
      <c r="Y326"/>
      <c r="Z326"/>
      <c r="AA326"/>
      <c r="AB326"/>
      <c r="AC326"/>
      <c r="AD326"/>
      <c r="AE326"/>
      <c r="AF326"/>
      <c r="AG326"/>
      <c r="AH326"/>
      <c r="AI326"/>
      <c r="AJ326"/>
      <c r="AK326"/>
      <c r="AL326"/>
      <c r="AM326"/>
      <c r="AN326"/>
      <c r="AO326"/>
      <c r="AP326"/>
      <c r="AQ326"/>
      <c r="AR326"/>
      <c r="AS326"/>
      <c r="AT326"/>
      <c r="AU326"/>
      <c r="AV326"/>
      <c r="AW326"/>
      <c r="AX326"/>
      <c r="AY326"/>
      <c r="AZ326"/>
    </row>
    <row r="327" spans="8:52" s="22" customFormat="1" ht="12.6" customHeight="1" x14ac:dyDescent="0.25">
      <c r="H327"/>
      <c r="I327"/>
      <c r="J327" s="2"/>
      <c r="K327"/>
      <c r="L327"/>
      <c r="M327"/>
      <c r="N327"/>
      <c r="O327"/>
      <c r="P327"/>
      <c r="Q327"/>
      <c r="R327"/>
      <c r="S327"/>
      <c r="T327"/>
      <c r="U327"/>
      <c r="V327"/>
      <c r="W327"/>
      <c r="X327"/>
      <c r="Y327"/>
      <c r="Z327"/>
      <c r="AA327"/>
      <c r="AB327"/>
      <c r="AC327"/>
      <c r="AD327"/>
      <c r="AE327"/>
      <c r="AF327"/>
      <c r="AG327"/>
      <c r="AH327"/>
      <c r="AI327"/>
      <c r="AJ327"/>
      <c r="AK327"/>
      <c r="AL327"/>
      <c r="AM327"/>
      <c r="AN327"/>
      <c r="AO327"/>
      <c r="AP327"/>
      <c r="AQ327"/>
      <c r="AR327"/>
      <c r="AS327"/>
      <c r="AT327"/>
      <c r="AU327"/>
      <c r="AV327"/>
      <c r="AW327"/>
      <c r="AX327"/>
      <c r="AY327"/>
      <c r="AZ327"/>
    </row>
    <row r="328" spans="8:52" s="22" customFormat="1" ht="12.6" customHeight="1" x14ac:dyDescent="0.25">
      <c r="H328"/>
      <c r="I328"/>
      <c r="J328" s="2"/>
      <c r="K328"/>
      <c r="L328"/>
      <c r="M328"/>
      <c r="N328"/>
      <c r="O328"/>
      <c r="P328"/>
      <c r="Q328"/>
      <c r="R328"/>
      <c r="S328"/>
      <c r="T328"/>
      <c r="U328"/>
      <c r="V328"/>
      <c r="W328"/>
      <c r="X328"/>
      <c r="Y328"/>
      <c r="Z328"/>
      <c r="AA328"/>
      <c r="AB328"/>
      <c r="AC328"/>
      <c r="AD328"/>
      <c r="AE328"/>
      <c r="AF328"/>
      <c r="AG328"/>
      <c r="AH328"/>
      <c r="AI328"/>
      <c r="AJ328"/>
      <c r="AK328"/>
      <c r="AL328"/>
      <c r="AM328"/>
      <c r="AN328"/>
      <c r="AO328"/>
      <c r="AP328"/>
      <c r="AQ328"/>
      <c r="AR328"/>
      <c r="AS328"/>
      <c r="AT328"/>
      <c r="AU328"/>
      <c r="AV328"/>
      <c r="AW328"/>
      <c r="AX328"/>
      <c r="AY328"/>
      <c r="AZ328"/>
    </row>
    <row r="329" spans="8:52" s="22" customFormat="1" ht="12.6" customHeight="1" x14ac:dyDescent="0.25">
      <c r="H329"/>
      <c r="I329"/>
      <c r="J329" s="2"/>
      <c r="K329"/>
      <c r="L329"/>
      <c r="M329"/>
      <c r="N329"/>
      <c r="O329"/>
      <c r="P329"/>
      <c r="Q329"/>
      <c r="R329"/>
      <c r="S329"/>
      <c r="T329"/>
      <c r="U329"/>
      <c r="V329"/>
      <c r="W329"/>
      <c r="X329"/>
      <c r="Y329"/>
      <c r="Z329"/>
      <c r="AA329"/>
      <c r="AB329"/>
      <c r="AC329"/>
      <c r="AD329"/>
      <c r="AE329"/>
      <c r="AF329"/>
      <c r="AG329"/>
      <c r="AH329"/>
      <c r="AI329"/>
      <c r="AJ329"/>
      <c r="AK329"/>
      <c r="AL329"/>
      <c r="AM329"/>
      <c r="AN329"/>
      <c r="AO329"/>
      <c r="AP329"/>
      <c r="AQ329"/>
      <c r="AR329"/>
      <c r="AS329"/>
      <c r="AT329"/>
      <c r="AU329"/>
      <c r="AV329"/>
      <c r="AW329"/>
      <c r="AX329"/>
      <c r="AY329"/>
      <c r="AZ329"/>
    </row>
    <row r="330" spans="8:52" s="22" customFormat="1" ht="12.6" customHeight="1" x14ac:dyDescent="0.25">
      <c r="H330"/>
      <c r="I330"/>
      <c r="J330" s="2"/>
      <c r="K330"/>
      <c r="L330"/>
      <c r="M330"/>
      <c r="N330"/>
      <c r="O330"/>
      <c r="P330"/>
      <c r="Q330"/>
      <c r="R330"/>
      <c r="S330"/>
      <c r="T330"/>
      <c r="U330"/>
      <c r="V330"/>
      <c r="W330"/>
      <c r="X330"/>
      <c r="Y330"/>
      <c r="Z330"/>
      <c r="AA330"/>
      <c r="AB330"/>
      <c r="AC330"/>
      <c r="AD330"/>
      <c r="AE330"/>
      <c r="AF330"/>
      <c r="AG330"/>
      <c r="AH330"/>
      <c r="AI330"/>
      <c r="AJ330"/>
      <c r="AK330"/>
      <c r="AL330"/>
      <c r="AM330"/>
      <c r="AN330"/>
      <c r="AO330"/>
      <c r="AP330"/>
      <c r="AQ330"/>
      <c r="AR330"/>
      <c r="AS330"/>
      <c r="AT330"/>
      <c r="AU330"/>
      <c r="AV330"/>
      <c r="AW330"/>
      <c r="AX330"/>
      <c r="AY330"/>
      <c r="AZ330"/>
    </row>
    <row r="331" spans="8:52" s="22" customFormat="1" ht="12.6" customHeight="1" x14ac:dyDescent="0.25">
      <c r="H331"/>
      <c r="I331"/>
      <c r="J331" s="2"/>
      <c r="K331"/>
      <c r="L331"/>
      <c r="M331"/>
      <c r="N331"/>
      <c r="O331"/>
      <c r="P331"/>
      <c r="Q331"/>
      <c r="R331"/>
      <c r="S331"/>
      <c r="T331"/>
      <c r="U331"/>
      <c r="V331"/>
      <c r="W331"/>
      <c r="X331"/>
      <c r="Y331"/>
      <c r="Z331"/>
      <c r="AA331"/>
      <c r="AB331"/>
      <c r="AC331"/>
      <c r="AD331"/>
      <c r="AE331"/>
      <c r="AF331"/>
      <c r="AG331"/>
      <c r="AH331"/>
      <c r="AI331"/>
      <c r="AJ331"/>
      <c r="AK331"/>
      <c r="AL331"/>
      <c r="AM331"/>
      <c r="AN331"/>
      <c r="AO331"/>
      <c r="AP331"/>
      <c r="AQ331"/>
      <c r="AR331"/>
      <c r="AS331"/>
      <c r="AT331"/>
      <c r="AU331"/>
      <c r="AV331"/>
      <c r="AW331"/>
      <c r="AX331"/>
      <c r="AY331"/>
      <c r="AZ331"/>
    </row>
    <row r="332" spans="8:52" s="22" customFormat="1" ht="12.6" customHeight="1" x14ac:dyDescent="0.25">
      <c r="H332"/>
      <c r="I332"/>
      <c r="J332" s="2"/>
      <c r="K332"/>
      <c r="L332"/>
      <c r="M332"/>
      <c r="N332"/>
      <c r="O332"/>
      <c r="P332"/>
      <c r="Q332"/>
      <c r="R332"/>
      <c r="S332"/>
      <c r="T332"/>
      <c r="U332"/>
      <c r="V332"/>
      <c r="W332"/>
      <c r="X332"/>
      <c r="Y332"/>
      <c r="Z332"/>
      <c r="AA332"/>
      <c r="AB332"/>
      <c r="AC332"/>
      <c r="AD332"/>
      <c r="AE332"/>
      <c r="AF332"/>
      <c r="AG332"/>
      <c r="AH332"/>
      <c r="AI332"/>
      <c r="AJ332"/>
      <c r="AK332"/>
      <c r="AL332"/>
      <c r="AM332"/>
      <c r="AN332"/>
      <c r="AO332"/>
      <c r="AP332"/>
      <c r="AQ332"/>
      <c r="AR332"/>
      <c r="AS332"/>
      <c r="AT332"/>
      <c r="AU332"/>
      <c r="AV332"/>
      <c r="AW332"/>
      <c r="AX332"/>
      <c r="AY332"/>
      <c r="AZ332"/>
    </row>
    <row r="333" spans="8:52" s="22" customFormat="1" ht="12.6" customHeight="1" x14ac:dyDescent="0.25">
      <c r="H333"/>
      <c r="I333"/>
      <c r="J333" s="2"/>
      <c r="K333"/>
      <c r="L333"/>
      <c r="M333"/>
      <c r="N333"/>
      <c r="O333"/>
      <c r="P333"/>
      <c r="Q333"/>
      <c r="R333"/>
      <c r="S333"/>
      <c r="T333"/>
      <c r="U333"/>
      <c r="V333"/>
      <c r="W333"/>
      <c r="X333"/>
      <c r="Y333"/>
      <c r="Z333"/>
      <c r="AA333"/>
      <c r="AB333"/>
      <c r="AC333"/>
      <c r="AD333"/>
      <c r="AE333"/>
      <c r="AF333"/>
      <c r="AG333"/>
      <c r="AH333"/>
      <c r="AI333"/>
      <c r="AJ333"/>
      <c r="AK333"/>
      <c r="AL333"/>
      <c r="AM333"/>
      <c r="AN333"/>
      <c r="AO333"/>
      <c r="AP333"/>
      <c r="AQ333"/>
      <c r="AR333"/>
      <c r="AS333"/>
      <c r="AT333"/>
      <c r="AU333"/>
      <c r="AV333"/>
      <c r="AW333"/>
      <c r="AX333"/>
      <c r="AY333"/>
      <c r="AZ333"/>
    </row>
    <row r="334" spans="8:52" s="22" customFormat="1" ht="12.6" customHeight="1" x14ac:dyDescent="0.25">
      <c r="H334"/>
      <c r="I334"/>
      <c r="J334" s="2"/>
      <c r="K334"/>
      <c r="L334"/>
      <c r="M334"/>
      <c r="N334"/>
      <c r="O334"/>
      <c r="P334"/>
      <c r="Q334"/>
      <c r="R334"/>
      <c r="S334"/>
      <c r="T334"/>
      <c r="U334"/>
      <c r="V334"/>
      <c r="W334"/>
      <c r="X334"/>
      <c r="Y334"/>
      <c r="Z334"/>
      <c r="AA334"/>
      <c r="AB334"/>
      <c r="AC334"/>
      <c r="AD334"/>
      <c r="AE334"/>
      <c r="AF334"/>
      <c r="AG334"/>
      <c r="AH334"/>
      <c r="AI334"/>
      <c r="AJ334"/>
      <c r="AK334"/>
      <c r="AL334"/>
      <c r="AM334"/>
      <c r="AN334"/>
      <c r="AO334"/>
      <c r="AP334"/>
      <c r="AQ334"/>
      <c r="AR334"/>
      <c r="AS334"/>
      <c r="AT334"/>
      <c r="AU334"/>
      <c r="AV334"/>
      <c r="AW334"/>
      <c r="AX334"/>
      <c r="AY334"/>
      <c r="AZ334"/>
    </row>
    <row r="335" spans="8:52" s="22" customFormat="1" ht="12.6" customHeight="1" x14ac:dyDescent="0.25">
      <c r="H335"/>
      <c r="I335"/>
      <c r="J335" s="2"/>
      <c r="K335"/>
      <c r="L335"/>
      <c r="M335"/>
      <c r="N335"/>
      <c r="O335"/>
      <c r="P335"/>
      <c r="Q335"/>
      <c r="R335"/>
      <c r="S335"/>
      <c r="T335"/>
      <c r="U335"/>
      <c r="V335"/>
      <c r="W335"/>
      <c r="X335"/>
      <c r="Y335"/>
      <c r="Z335"/>
      <c r="AA335"/>
      <c r="AB335"/>
      <c r="AC335"/>
      <c r="AD335"/>
      <c r="AE335"/>
      <c r="AF335"/>
      <c r="AG335"/>
      <c r="AH335"/>
      <c r="AI335"/>
      <c r="AJ335"/>
      <c r="AK335"/>
      <c r="AL335"/>
      <c r="AM335"/>
      <c r="AN335"/>
      <c r="AO335"/>
      <c r="AP335"/>
      <c r="AQ335"/>
      <c r="AR335"/>
      <c r="AS335"/>
      <c r="AT335"/>
      <c r="AU335"/>
      <c r="AV335"/>
      <c r="AW335"/>
      <c r="AX335"/>
      <c r="AY335"/>
      <c r="AZ335"/>
    </row>
    <row r="336" spans="8:52" s="22" customFormat="1" ht="12.6" customHeight="1" x14ac:dyDescent="0.25">
      <c r="H336"/>
      <c r="I336"/>
      <c r="J336" s="2"/>
      <c r="K336"/>
      <c r="L336"/>
      <c r="M336"/>
      <c r="N336"/>
      <c r="O336"/>
      <c r="P336"/>
      <c r="Q336"/>
      <c r="R336"/>
      <c r="S336"/>
      <c r="T336"/>
      <c r="U336"/>
      <c r="V336"/>
      <c r="W336"/>
      <c r="X336"/>
      <c r="Y336"/>
      <c r="Z336"/>
      <c r="AA336"/>
      <c r="AB336"/>
      <c r="AC336"/>
      <c r="AD336"/>
      <c r="AE336"/>
      <c r="AF336"/>
      <c r="AG336"/>
      <c r="AH336"/>
      <c r="AI336"/>
      <c r="AJ336"/>
      <c r="AK336"/>
      <c r="AL336"/>
      <c r="AM336"/>
      <c r="AN336"/>
      <c r="AO336"/>
      <c r="AP336"/>
      <c r="AQ336"/>
      <c r="AR336"/>
      <c r="AS336"/>
      <c r="AT336"/>
      <c r="AU336"/>
      <c r="AV336"/>
      <c r="AW336"/>
      <c r="AX336"/>
      <c r="AY336"/>
      <c r="AZ336"/>
    </row>
    <row r="337" spans="8:52" s="22" customFormat="1" ht="12.6" customHeight="1" x14ac:dyDescent="0.25">
      <c r="H337"/>
      <c r="I337"/>
      <c r="J337" s="2"/>
      <c r="K337"/>
      <c r="L337"/>
      <c r="M337"/>
      <c r="N337"/>
      <c r="O337"/>
      <c r="P337"/>
      <c r="Q337"/>
      <c r="R337"/>
      <c r="S337"/>
      <c r="T337"/>
      <c r="U337"/>
      <c r="V337"/>
      <c r="W337"/>
      <c r="X337"/>
      <c r="Y337"/>
      <c r="Z337"/>
      <c r="AA337"/>
      <c r="AB337"/>
      <c r="AC337"/>
      <c r="AD337"/>
      <c r="AE337"/>
      <c r="AF337"/>
      <c r="AG337"/>
      <c r="AH337"/>
      <c r="AI337"/>
      <c r="AJ337"/>
      <c r="AK337"/>
      <c r="AL337"/>
      <c r="AM337"/>
      <c r="AN337"/>
      <c r="AO337"/>
      <c r="AP337"/>
      <c r="AQ337"/>
      <c r="AR337"/>
      <c r="AS337"/>
      <c r="AT337"/>
      <c r="AU337"/>
      <c r="AV337"/>
      <c r="AW337"/>
      <c r="AX337"/>
      <c r="AY337"/>
      <c r="AZ337"/>
    </row>
    <row r="338" spans="8:52" s="22" customFormat="1" ht="12.6" customHeight="1" x14ac:dyDescent="0.25">
      <c r="H338"/>
      <c r="I338"/>
      <c r="J338" s="2"/>
      <c r="K338"/>
      <c r="L338"/>
      <c r="M338"/>
      <c r="N338"/>
      <c r="O338"/>
      <c r="P338"/>
      <c r="Q338"/>
      <c r="R338"/>
      <c r="S338"/>
      <c r="T338"/>
      <c r="U338"/>
      <c r="V338"/>
      <c r="W338"/>
      <c r="X338"/>
      <c r="Y338"/>
      <c r="Z338"/>
      <c r="AA338"/>
      <c r="AB338"/>
      <c r="AC338"/>
      <c r="AD338"/>
      <c r="AE338"/>
      <c r="AF338"/>
      <c r="AG338"/>
      <c r="AH338"/>
      <c r="AI338"/>
      <c r="AJ338"/>
      <c r="AK338"/>
      <c r="AL338"/>
      <c r="AM338"/>
      <c r="AN338"/>
      <c r="AO338"/>
      <c r="AP338"/>
      <c r="AQ338"/>
      <c r="AR338"/>
      <c r="AS338"/>
      <c r="AT338"/>
      <c r="AU338"/>
      <c r="AV338"/>
      <c r="AW338"/>
      <c r="AX338"/>
      <c r="AY338"/>
      <c r="AZ338"/>
    </row>
    <row r="339" spans="8:52" s="22" customFormat="1" ht="12.6" customHeight="1" x14ac:dyDescent="0.25">
      <c r="H339"/>
      <c r="I339"/>
      <c r="J339" s="2"/>
      <c r="K339"/>
      <c r="L339"/>
      <c r="M339"/>
      <c r="N339"/>
      <c r="O339"/>
      <c r="P339"/>
      <c r="Q339"/>
      <c r="R339"/>
      <c r="S339"/>
      <c r="T339"/>
      <c r="U339"/>
      <c r="V339"/>
      <c r="W339"/>
      <c r="X339"/>
      <c r="Y339"/>
      <c r="Z339"/>
      <c r="AA339"/>
      <c r="AB339"/>
      <c r="AC339"/>
      <c r="AD339"/>
      <c r="AE339"/>
      <c r="AF339"/>
      <c r="AG339"/>
      <c r="AH339"/>
      <c r="AI339"/>
      <c r="AJ339"/>
      <c r="AK339"/>
      <c r="AL339"/>
      <c r="AM339"/>
      <c r="AN339"/>
      <c r="AO339"/>
      <c r="AP339"/>
      <c r="AQ339"/>
      <c r="AR339"/>
      <c r="AS339"/>
      <c r="AT339"/>
      <c r="AU339"/>
      <c r="AV339"/>
      <c r="AW339"/>
      <c r="AX339"/>
      <c r="AY339"/>
      <c r="AZ339"/>
    </row>
    <row r="340" spans="8:52" s="22" customFormat="1" ht="12.6" customHeight="1" x14ac:dyDescent="0.25">
      <c r="H340"/>
      <c r="I340"/>
      <c r="J340" s="2"/>
      <c r="K340"/>
      <c r="L340"/>
      <c r="M340"/>
      <c r="N340"/>
      <c r="O340"/>
      <c r="P340"/>
      <c r="Q340"/>
      <c r="R340"/>
      <c r="S340"/>
      <c r="T340"/>
      <c r="U340"/>
      <c r="V340"/>
      <c r="W340"/>
      <c r="X340"/>
      <c r="Y340"/>
      <c r="Z340"/>
      <c r="AA340"/>
      <c r="AB340"/>
      <c r="AC340"/>
      <c r="AD340"/>
      <c r="AE340"/>
      <c r="AF340"/>
      <c r="AG340"/>
      <c r="AH340"/>
      <c r="AI340"/>
      <c r="AJ340"/>
      <c r="AK340"/>
      <c r="AL340"/>
      <c r="AM340"/>
      <c r="AN340"/>
      <c r="AO340"/>
      <c r="AP340"/>
      <c r="AQ340"/>
      <c r="AR340"/>
      <c r="AS340"/>
      <c r="AT340"/>
      <c r="AU340"/>
      <c r="AV340"/>
      <c r="AW340"/>
      <c r="AX340"/>
      <c r="AY340"/>
      <c r="AZ340"/>
    </row>
    <row r="341" spans="8:52" s="22" customFormat="1" ht="12.6" customHeight="1" x14ac:dyDescent="0.25">
      <c r="H341"/>
      <c r="I341"/>
      <c r="J341" s="2"/>
      <c r="K341"/>
      <c r="L341"/>
      <c r="M341"/>
      <c r="N341"/>
      <c r="O341"/>
      <c r="P341"/>
      <c r="Q341"/>
      <c r="R341"/>
      <c r="S341"/>
      <c r="T341"/>
      <c r="U341"/>
      <c r="V341"/>
      <c r="W341"/>
      <c r="X341"/>
      <c r="Y341"/>
      <c r="Z341"/>
      <c r="AA341"/>
      <c r="AB341"/>
      <c r="AC341"/>
      <c r="AD341"/>
      <c r="AE341"/>
      <c r="AF341"/>
      <c r="AG341"/>
      <c r="AH341"/>
      <c r="AI341"/>
      <c r="AJ341"/>
      <c r="AK341"/>
      <c r="AL341"/>
      <c r="AM341"/>
      <c r="AN341"/>
      <c r="AO341"/>
      <c r="AP341"/>
      <c r="AQ341"/>
      <c r="AR341"/>
      <c r="AS341"/>
      <c r="AT341"/>
      <c r="AU341"/>
      <c r="AV341"/>
      <c r="AW341"/>
      <c r="AX341"/>
      <c r="AY341"/>
      <c r="AZ341"/>
    </row>
    <row r="342" spans="8:52" s="22" customFormat="1" ht="12.6" customHeight="1" x14ac:dyDescent="0.25">
      <c r="H342"/>
      <c r="I342"/>
      <c r="J342" s="2"/>
      <c r="K342"/>
      <c r="L342"/>
      <c r="M342"/>
      <c r="N342"/>
      <c r="O342"/>
      <c r="P342"/>
      <c r="Q342"/>
      <c r="R342"/>
      <c r="S342"/>
      <c r="T342"/>
      <c r="U342"/>
      <c r="V342"/>
      <c r="W342"/>
      <c r="X342"/>
      <c r="Y342"/>
      <c r="Z342"/>
      <c r="AA342"/>
      <c r="AB342"/>
      <c r="AC342"/>
      <c r="AD342"/>
      <c r="AE342"/>
      <c r="AF342"/>
      <c r="AG342"/>
      <c r="AH342"/>
      <c r="AI342"/>
      <c r="AJ342"/>
      <c r="AK342"/>
      <c r="AL342"/>
      <c r="AM342"/>
      <c r="AN342"/>
      <c r="AO342"/>
      <c r="AP342"/>
      <c r="AQ342"/>
      <c r="AR342"/>
      <c r="AS342"/>
      <c r="AT342"/>
      <c r="AU342"/>
      <c r="AV342"/>
      <c r="AW342"/>
      <c r="AX342"/>
      <c r="AY342"/>
      <c r="AZ342"/>
    </row>
    <row r="343" spans="8:52" s="22" customFormat="1" ht="12.6" customHeight="1" x14ac:dyDescent="0.25">
      <c r="H343"/>
      <c r="I343"/>
      <c r="J343" s="2"/>
      <c r="K343"/>
      <c r="L343"/>
      <c r="M343"/>
      <c r="N343"/>
      <c r="O343"/>
      <c r="P343"/>
      <c r="Q343"/>
      <c r="R343"/>
      <c r="S343"/>
      <c r="T343"/>
      <c r="U343"/>
      <c r="V343"/>
      <c r="W343"/>
      <c r="X343"/>
      <c r="Y343"/>
      <c r="Z343"/>
      <c r="AA343"/>
      <c r="AB343"/>
      <c r="AC343"/>
      <c r="AD343"/>
      <c r="AE343"/>
      <c r="AF343"/>
      <c r="AG343"/>
      <c r="AH343"/>
      <c r="AI343"/>
      <c r="AJ343"/>
      <c r="AK343"/>
      <c r="AL343"/>
      <c r="AM343"/>
      <c r="AN343"/>
      <c r="AO343"/>
      <c r="AP343"/>
      <c r="AQ343"/>
      <c r="AR343"/>
      <c r="AS343"/>
      <c r="AT343"/>
      <c r="AU343"/>
      <c r="AV343"/>
      <c r="AW343"/>
      <c r="AX343"/>
      <c r="AY343"/>
      <c r="AZ343"/>
    </row>
    <row r="344" spans="8:52" s="22" customFormat="1" ht="12.6" customHeight="1" x14ac:dyDescent="0.25">
      <c r="H344"/>
      <c r="I344"/>
      <c r="J344" s="2"/>
      <c r="K344"/>
      <c r="L344"/>
      <c r="M344"/>
      <c r="N344"/>
      <c r="O344"/>
      <c r="P344"/>
      <c r="Q344"/>
      <c r="R344"/>
      <c r="S344"/>
      <c r="T344"/>
      <c r="U344"/>
      <c r="V344"/>
      <c r="W344"/>
      <c r="X344"/>
      <c r="Y344"/>
      <c r="Z344"/>
      <c r="AA344"/>
      <c r="AB344"/>
      <c r="AC344"/>
      <c r="AD344"/>
      <c r="AE344"/>
      <c r="AF344"/>
      <c r="AG344"/>
      <c r="AH344"/>
      <c r="AI344"/>
      <c r="AJ344"/>
      <c r="AK344"/>
      <c r="AL344"/>
      <c r="AM344"/>
      <c r="AN344"/>
      <c r="AO344"/>
      <c r="AP344"/>
      <c r="AQ344"/>
      <c r="AR344"/>
      <c r="AS344"/>
      <c r="AT344"/>
      <c r="AU344"/>
      <c r="AV344"/>
      <c r="AW344"/>
      <c r="AX344"/>
      <c r="AY344"/>
      <c r="AZ344"/>
    </row>
    <row r="345" spans="8:52" s="22" customFormat="1" ht="12.6" customHeight="1" x14ac:dyDescent="0.25">
      <c r="H345"/>
      <c r="I345"/>
      <c r="J345" s="2"/>
      <c r="K345"/>
      <c r="L345"/>
      <c r="M345"/>
      <c r="N345"/>
      <c r="O345"/>
      <c r="P345"/>
      <c r="Q345"/>
      <c r="R345"/>
      <c r="S345"/>
      <c r="T345"/>
      <c r="U345"/>
      <c r="V345"/>
      <c r="W345"/>
      <c r="X345"/>
      <c r="Y345"/>
      <c r="Z345"/>
      <c r="AA345"/>
      <c r="AB345"/>
      <c r="AC345"/>
      <c r="AD345"/>
      <c r="AE345"/>
      <c r="AF345"/>
      <c r="AG345"/>
      <c r="AH345"/>
      <c r="AI345"/>
      <c r="AJ345"/>
      <c r="AK345"/>
      <c r="AL345"/>
      <c r="AM345"/>
      <c r="AN345"/>
      <c r="AO345"/>
      <c r="AP345"/>
      <c r="AQ345"/>
      <c r="AR345"/>
      <c r="AS345"/>
      <c r="AT345"/>
      <c r="AU345"/>
      <c r="AV345"/>
      <c r="AW345"/>
      <c r="AX345"/>
      <c r="AY345"/>
      <c r="AZ345"/>
    </row>
    <row r="346" spans="8:52" s="22" customFormat="1" ht="12.6" customHeight="1" x14ac:dyDescent="0.25">
      <c r="H346"/>
      <c r="I346"/>
      <c r="J346" s="2"/>
      <c r="K346"/>
      <c r="L346"/>
      <c r="M346"/>
      <c r="N346"/>
      <c r="O346"/>
      <c r="P346"/>
      <c r="Q346"/>
      <c r="R346"/>
      <c r="S346"/>
      <c r="T346"/>
      <c r="U346"/>
      <c r="V346"/>
      <c r="W346"/>
      <c r="X346"/>
      <c r="Y346"/>
      <c r="Z346"/>
      <c r="AA346"/>
      <c r="AB346"/>
      <c r="AC346"/>
      <c r="AD346"/>
      <c r="AE346"/>
      <c r="AF346"/>
      <c r="AG346"/>
      <c r="AH346"/>
      <c r="AI346"/>
      <c r="AJ346"/>
      <c r="AK346"/>
      <c r="AL346"/>
      <c r="AM346"/>
      <c r="AN346"/>
      <c r="AO346"/>
      <c r="AP346"/>
      <c r="AQ346"/>
      <c r="AR346"/>
      <c r="AS346"/>
      <c r="AT346"/>
      <c r="AU346"/>
      <c r="AV346"/>
      <c r="AW346"/>
      <c r="AX346"/>
      <c r="AY346"/>
      <c r="AZ346"/>
    </row>
    <row r="347" spans="8:52" s="22" customFormat="1" ht="12.6" customHeight="1" x14ac:dyDescent="0.25">
      <c r="H347"/>
      <c r="I347"/>
      <c r="J347" s="2"/>
      <c r="K347"/>
      <c r="L347"/>
      <c r="M347"/>
      <c r="N347"/>
      <c r="O347"/>
      <c r="P347"/>
      <c r="Q347"/>
      <c r="R347"/>
      <c r="S347"/>
      <c r="T347"/>
      <c r="U347"/>
      <c r="V347"/>
      <c r="W347"/>
      <c r="X347"/>
      <c r="Y347"/>
      <c r="Z347"/>
      <c r="AA347"/>
      <c r="AB347"/>
      <c r="AC347"/>
      <c r="AD347"/>
      <c r="AE347"/>
      <c r="AF347"/>
      <c r="AG347"/>
      <c r="AH347"/>
      <c r="AI347"/>
      <c r="AJ347"/>
      <c r="AK347"/>
      <c r="AL347"/>
      <c r="AM347"/>
      <c r="AN347"/>
      <c r="AO347"/>
      <c r="AP347"/>
      <c r="AQ347"/>
      <c r="AR347"/>
      <c r="AS347"/>
      <c r="AT347"/>
      <c r="AU347"/>
      <c r="AV347"/>
      <c r="AW347"/>
      <c r="AX347"/>
      <c r="AY347"/>
      <c r="AZ347"/>
    </row>
    <row r="348" spans="8:52" s="22" customFormat="1" ht="12.6" customHeight="1" x14ac:dyDescent="0.25">
      <c r="H348"/>
      <c r="I348"/>
      <c r="J348" s="2"/>
      <c r="K348"/>
      <c r="L348"/>
      <c r="M348"/>
      <c r="N348"/>
      <c r="O348"/>
      <c r="P348"/>
      <c r="Q348"/>
      <c r="R348"/>
      <c r="S348"/>
      <c r="T348"/>
      <c r="U348"/>
      <c r="V348"/>
      <c r="W348"/>
      <c r="X348"/>
      <c r="Y348"/>
      <c r="Z348"/>
      <c r="AA348"/>
      <c r="AB348"/>
      <c r="AC348"/>
      <c r="AD348"/>
      <c r="AE348"/>
      <c r="AF348"/>
      <c r="AG348"/>
      <c r="AH348"/>
      <c r="AI348"/>
      <c r="AJ348"/>
      <c r="AK348"/>
      <c r="AL348"/>
      <c r="AM348"/>
      <c r="AN348"/>
      <c r="AO348"/>
      <c r="AP348"/>
      <c r="AQ348"/>
      <c r="AR348"/>
      <c r="AS348"/>
      <c r="AT348"/>
      <c r="AU348"/>
      <c r="AV348"/>
      <c r="AW348"/>
      <c r="AX348"/>
      <c r="AY348"/>
      <c r="AZ348"/>
    </row>
    <row r="349" spans="8:52" s="22" customFormat="1" ht="12.6" customHeight="1" x14ac:dyDescent="0.25">
      <c r="H349"/>
      <c r="I349"/>
      <c r="J349" s="2"/>
      <c r="K349"/>
      <c r="L349"/>
      <c r="M349"/>
      <c r="N349"/>
      <c r="O349"/>
      <c r="P349"/>
      <c r="Q349"/>
      <c r="R349"/>
      <c r="S349"/>
      <c r="T349"/>
      <c r="U349"/>
      <c r="V349"/>
      <c r="W349"/>
      <c r="X349"/>
      <c r="Y349"/>
      <c r="Z349"/>
      <c r="AA349"/>
      <c r="AB349"/>
      <c r="AC349"/>
      <c r="AD349"/>
      <c r="AE349"/>
      <c r="AF349"/>
      <c r="AG349"/>
      <c r="AH349"/>
      <c r="AI349"/>
      <c r="AJ349"/>
      <c r="AK349"/>
      <c r="AL349"/>
      <c r="AM349"/>
      <c r="AN349"/>
      <c r="AO349"/>
      <c r="AP349"/>
      <c r="AQ349"/>
      <c r="AR349"/>
      <c r="AS349"/>
      <c r="AT349"/>
      <c r="AU349"/>
      <c r="AV349"/>
      <c r="AW349"/>
      <c r="AX349"/>
      <c r="AY349"/>
      <c r="AZ349"/>
    </row>
    <row r="350" spans="8:52" s="22" customFormat="1" ht="12.6" customHeight="1" x14ac:dyDescent="0.25">
      <c r="H350"/>
      <c r="I350"/>
      <c r="J350" s="2"/>
      <c r="K350"/>
      <c r="L350"/>
      <c r="M350"/>
      <c r="N350"/>
      <c r="O350"/>
      <c r="P350"/>
      <c r="Q350"/>
      <c r="R350"/>
      <c r="S350"/>
      <c r="T350"/>
      <c r="U350"/>
      <c r="V350"/>
      <c r="W350"/>
      <c r="X350"/>
      <c r="Y350"/>
      <c r="Z350"/>
      <c r="AA350"/>
      <c r="AB350"/>
      <c r="AC350"/>
      <c r="AD350"/>
      <c r="AE350"/>
      <c r="AF350"/>
      <c r="AG350"/>
      <c r="AH350"/>
      <c r="AI350"/>
      <c r="AJ350"/>
      <c r="AK350"/>
      <c r="AL350"/>
      <c r="AM350"/>
      <c r="AN350"/>
      <c r="AO350"/>
      <c r="AP350"/>
      <c r="AQ350"/>
      <c r="AR350"/>
      <c r="AS350"/>
      <c r="AT350"/>
      <c r="AU350"/>
      <c r="AV350"/>
      <c r="AW350"/>
      <c r="AX350"/>
      <c r="AY350"/>
      <c r="AZ350"/>
    </row>
    <row r="351" spans="8:52" s="22" customFormat="1" ht="12.6" customHeight="1" x14ac:dyDescent="0.25">
      <c r="H351"/>
      <c r="I351"/>
      <c r="J351" s="2"/>
      <c r="K351"/>
      <c r="L351"/>
      <c r="M351"/>
      <c r="N351"/>
      <c r="O351"/>
      <c r="P351"/>
      <c r="Q351"/>
      <c r="R351"/>
      <c r="S351"/>
      <c r="T351"/>
      <c r="U351"/>
      <c r="V351"/>
      <c r="W351"/>
      <c r="X351"/>
      <c r="Y351"/>
      <c r="Z351"/>
      <c r="AA351"/>
      <c r="AB351"/>
      <c r="AC351"/>
      <c r="AD351"/>
      <c r="AE351"/>
      <c r="AF351"/>
      <c r="AG351"/>
      <c r="AH351"/>
      <c r="AI351"/>
      <c r="AJ351"/>
      <c r="AK351"/>
      <c r="AL351"/>
      <c r="AM351"/>
      <c r="AN351"/>
      <c r="AO351"/>
      <c r="AP351"/>
      <c r="AQ351"/>
      <c r="AR351"/>
      <c r="AS351"/>
      <c r="AT351"/>
      <c r="AU351"/>
      <c r="AV351"/>
      <c r="AW351"/>
      <c r="AX351"/>
      <c r="AY351"/>
      <c r="AZ351"/>
    </row>
    <row r="352" spans="8:52" s="22" customFormat="1" ht="12.6" customHeight="1" x14ac:dyDescent="0.25">
      <c r="H352"/>
      <c r="I352"/>
      <c r="J352" s="2"/>
      <c r="K352"/>
      <c r="L352"/>
      <c r="M352"/>
      <c r="N352"/>
      <c r="O352"/>
      <c r="P352"/>
      <c r="Q352"/>
      <c r="R352"/>
      <c r="S352"/>
      <c r="T352"/>
      <c r="U352"/>
      <c r="V352"/>
      <c r="W352"/>
      <c r="X352"/>
      <c r="Y352"/>
      <c r="Z352"/>
      <c r="AA352"/>
      <c r="AB352"/>
      <c r="AC352"/>
      <c r="AD352"/>
      <c r="AE352"/>
      <c r="AF352"/>
      <c r="AG352"/>
      <c r="AH352"/>
      <c r="AI352"/>
      <c r="AJ352"/>
      <c r="AK352"/>
      <c r="AL352"/>
      <c r="AM352"/>
      <c r="AN352"/>
      <c r="AO352"/>
      <c r="AP352"/>
      <c r="AQ352"/>
      <c r="AR352"/>
      <c r="AS352"/>
      <c r="AT352"/>
      <c r="AU352"/>
      <c r="AV352"/>
      <c r="AW352"/>
      <c r="AX352"/>
      <c r="AY352"/>
      <c r="AZ352"/>
    </row>
    <row r="353" spans="8:52" s="22" customFormat="1" ht="12.6" customHeight="1" x14ac:dyDescent="0.25">
      <c r="H353"/>
      <c r="I353"/>
      <c r="J353" s="2"/>
      <c r="K353"/>
      <c r="L353"/>
      <c r="M353"/>
      <c r="N353"/>
      <c r="O353"/>
      <c r="P353"/>
      <c r="Q353"/>
      <c r="R353"/>
      <c r="S353"/>
      <c r="T353"/>
      <c r="U353"/>
      <c r="V353"/>
      <c r="W353"/>
      <c r="X353"/>
      <c r="Y353"/>
      <c r="Z353"/>
      <c r="AA353"/>
      <c r="AB353"/>
      <c r="AC353"/>
      <c r="AD353"/>
      <c r="AE353"/>
      <c r="AF353"/>
      <c r="AG353"/>
      <c r="AH353"/>
      <c r="AI353"/>
      <c r="AJ353"/>
      <c r="AK353"/>
      <c r="AL353"/>
      <c r="AM353"/>
      <c r="AN353"/>
      <c r="AO353"/>
      <c r="AP353"/>
      <c r="AQ353"/>
      <c r="AR353"/>
      <c r="AS353"/>
      <c r="AT353"/>
      <c r="AU353"/>
      <c r="AV353"/>
      <c r="AW353"/>
      <c r="AX353"/>
      <c r="AY353"/>
      <c r="AZ353"/>
    </row>
    <row r="354" spans="8:52" s="22" customFormat="1" ht="12.6" customHeight="1" x14ac:dyDescent="0.25">
      <c r="H354"/>
      <c r="I354"/>
      <c r="J354" s="2"/>
      <c r="K354"/>
      <c r="L354"/>
      <c r="M354"/>
      <c r="N354"/>
      <c r="O354"/>
      <c r="P354"/>
      <c r="Q354"/>
      <c r="R354"/>
      <c r="S354"/>
      <c r="T354"/>
      <c r="U354"/>
      <c r="V354"/>
      <c r="W354"/>
      <c r="X354"/>
      <c r="Y354"/>
      <c r="Z354"/>
      <c r="AA354"/>
      <c r="AB354"/>
      <c r="AC354"/>
      <c r="AD354"/>
      <c r="AE354"/>
      <c r="AF354"/>
      <c r="AG354"/>
      <c r="AH354"/>
      <c r="AI354"/>
      <c r="AJ354"/>
      <c r="AK354"/>
      <c r="AL354"/>
      <c r="AM354"/>
      <c r="AN354"/>
      <c r="AO354"/>
      <c r="AP354"/>
      <c r="AQ354"/>
      <c r="AR354"/>
      <c r="AS354"/>
      <c r="AT354"/>
      <c r="AU354"/>
      <c r="AV354"/>
      <c r="AW354"/>
      <c r="AX354"/>
      <c r="AY354"/>
      <c r="AZ354"/>
    </row>
    <row r="355" spans="8:52" s="22" customFormat="1" ht="12.6" customHeight="1" x14ac:dyDescent="0.25">
      <c r="H355"/>
      <c r="I355"/>
      <c r="J355" s="2"/>
      <c r="K355"/>
      <c r="L355"/>
      <c r="M355"/>
      <c r="N355"/>
      <c r="O355"/>
      <c r="P355"/>
      <c r="Q355"/>
      <c r="R355"/>
      <c r="S355"/>
      <c r="T355"/>
      <c r="U355"/>
      <c r="V355"/>
      <c r="W355"/>
      <c r="X355"/>
      <c r="Y355"/>
      <c r="Z355"/>
      <c r="AA355"/>
      <c r="AB355"/>
      <c r="AC355"/>
      <c r="AD355"/>
      <c r="AE355"/>
      <c r="AF355"/>
      <c r="AG355"/>
      <c r="AH355"/>
      <c r="AI355"/>
      <c r="AJ355"/>
      <c r="AK355"/>
      <c r="AL355"/>
      <c r="AM355"/>
      <c r="AN355"/>
      <c r="AO355"/>
      <c r="AP355"/>
      <c r="AQ355"/>
      <c r="AR355"/>
      <c r="AS355"/>
      <c r="AT355"/>
      <c r="AU355"/>
      <c r="AV355"/>
      <c r="AW355"/>
      <c r="AX355"/>
      <c r="AY355"/>
      <c r="AZ355"/>
    </row>
    <row r="356" spans="8:52" s="22" customFormat="1" ht="12.6" customHeight="1" x14ac:dyDescent="0.25">
      <c r="H356"/>
      <c r="I356"/>
      <c r="J356" s="2"/>
      <c r="K356"/>
      <c r="L356"/>
      <c r="M356"/>
      <c r="N356"/>
      <c r="O356"/>
      <c r="P356"/>
      <c r="Q356"/>
      <c r="R356"/>
      <c r="S356"/>
      <c r="T356"/>
      <c r="U356"/>
      <c r="V356"/>
      <c r="W356"/>
      <c r="X356"/>
      <c r="Y356"/>
      <c r="Z356"/>
      <c r="AA356"/>
      <c r="AB356"/>
      <c r="AC356"/>
      <c r="AD356"/>
      <c r="AE356"/>
      <c r="AF356"/>
      <c r="AG356"/>
      <c r="AH356"/>
      <c r="AI356"/>
      <c r="AJ356"/>
      <c r="AK356"/>
      <c r="AL356"/>
      <c r="AM356"/>
      <c r="AN356"/>
      <c r="AO356"/>
      <c r="AP356"/>
      <c r="AQ356"/>
      <c r="AR356"/>
      <c r="AS356"/>
      <c r="AT356"/>
      <c r="AU356"/>
      <c r="AV356"/>
      <c r="AW356"/>
      <c r="AX356"/>
      <c r="AY356"/>
      <c r="AZ356"/>
    </row>
    <row r="357" spans="8:52" s="22" customFormat="1" ht="12.6" customHeight="1" x14ac:dyDescent="0.25">
      <c r="H357"/>
      <c r="I357"/>
      <c r="J357" s="2"/>
      <c r="K357"/>
      <c r="L357"/>
      <c r="M357"/>
      <c r="N357"/>
      <c r="O357"/>
      <c r="P357"/>
      <c r="Q357"/>
      <c r="R357"/>
      <c r="S357"/>
      <c r="T357"/>
      <c r="U357"/>
      <c r="V357"/>
      <c r="W357"/>
      <c r="X357"/>
      <c r="Y357"/>
      <c r="Z357"/>
      <c r="AA357"/>
      <c r="AB357"/>
      <c r="AC357"/>
      <c r="AD357"/>
      <c r="AE357"/>
      <c r="AF357"/>
      <c r="AG357"/>
      <c r="AH357"/>
      <c r="AI357"/>
      <c r="AJ357"/>
      <c r="AK357"/>
      <c r="AL357"/>
      <c r="AM357"/>
      <c r="AN357"/>
      <c r="AO357"/>
      <c r="AP357"/>
      <c r="AQ357"/>
      <c r="AR357"/>
      <c r="AS357"/>
      <c r="AT357"/>
      <c r="AU357"/>
      <c r="AV357"/>
      <c r="AW357"/>
      <c r="AX357"/>
      <c r="AY357"/>
      <c r="AZ357"/>
    </row>
    <row r="358" spans="8:52" s="22" customFormat="1" ht="12.6" customHeight="1" x14ac:dyDescent="0.25">
      <c r="H358"/>
      <c r="I358"/>
      <c r="J358" s="2"/>
      <c r="K358"/>
      <c r="L358"/>
      <c r="M358"/>
      <c r="N358"/>
      <c r="O358"/>
      <c r="P358"/>
      <c r="Q358"/>
      <c r="R358"/>
      <c r="S358"/>
      <c r="T358"/>
      <c r="U358"/>
      <c r="V358"/>
      <c r="W358"/>
      <c r="X358"/>
      <c r="Y358"/>
      <c r="Z358"/>
      <c r="AA358"/>
      <c r="AB358"/>
      <c r="AC358"/>
      <c r="AD358"/>
      <c r="AE358"/>
      <c r="AF358"/>
      <c r="AG358"/>
      <c r="AH358"/>
      <c r="AI358"/>
      <c r="AJ358"/>
      <c r="AK358"/>
      <c r="AL358"/>
      <c r="AM358"/>
      <c r="AN358"/>
      <c r="AO358"/>
      <c r="AP358"/>
      <c r="AQ358"/>
      <c r="AR358"/>
      <c r="AS358"/>
      <c r="AT358"/>
      <c r="AU358"/>
      <c r="AV358"/>
      <c r="AW358"/>
      <c r="AX358"/>
      <c r="AY358"/>
      <c r="AZ358"/>
    </row>
    <row r="359" spans="8:52" s="22" customFormat="1" ht="12.6" customHeight="1" x14ac:dyDescent="0.25">
      <c r="H359"/>
      <c r="I359"/>
      <c r="J359" s="2"/>
      <c r="K359"/>
      <c r="L359"/>
      <c r="M359"/>
      <c r="N359"/>
      <c r="O359"/>
      <c r="P359"/>
      <c r="Q359"/>
      <c r="R359"/>
      <c r="S359"/>
      <c r="T359"/>
      <c r="U359"/>
      <c r="V359"/>
      <c r="W359"/>
      <c r="X359"/>
      <c r="Y359"/>
      <c r="Z359"/>
      <c r="AA359"/>
      <c r="AB359"/>
      <c r="AC359"/>
      <c r="AD359"/>
      <c r="AE359"/>
      <c r="AF359"/>
      <c r="AG359"/>
      <c r="AH359"/>
      <c r="AI359"/>
      <c r="AJ359"/>
      <c r="AK359"/>
      <c r="AL359"/>
      <c r="AM359"/>
      <c r="AN359"/>
      <c r="AO359"/>
      <c r="AP359"/>
      <c r="AQ359"/>
      <c r="AR359"/>
      <c r="AS359"/>
      <c r="AT359"/>
      <c r="AU359"/>
      <c r="AV359"/>
      <c r="AW359"/>
      <c r="AX359"/>
      <c r="AY359"/>
      <c r="AZ359"/>
    </row>
    <row r="360" spans="8:52" s="22" customFormat="1" ht="12.6" customHeight="1" x14ac:dyDescent="0.25">
      <c r="H360"/>
      <c r="I360"/>
      <c r="J360" s="2"/>
      <c r="K360"/>
      <c r="L360"/>
      <c r="M360"/>
      <c r="N360"/>
      <c r="O360"/>
      <c r="P360"/>
      <c r="Q360"/>
      <c r="R360"/>
      <c r="S360"/>
      <c r="T360"/>
      <c r="U360"/>
      <c r="V360"/>
      <c r="W360"/>
      <c r="X360"/>
      <c r="Y360"/>
      <c r="Z360"/>
      <c r="AA360"/>
      <c r="AB360"/>
      <c r="AC360"/>
      <c r="AD360"/>
      <c r="AE360"/>
      <c r="AF360"/>
      <c r="AG360"/>
      <c r="AH360"/>
      <c r="AI360"/>
      <c r="AJ360"/>
      <c r="AK360"/>
      <c r="AL360"/>
      <c r="AM360"/>
      <c r="AN360"/>
      <c r="AO360"/>
      <c r="AP360"/>
      <c r="AQ360"/>
      <c r="AR360"/>
      <c r="AS360"/>
      <c r="AT360"/>
      <c r="AU360"/>
      <c r="AV360"/>
      <c r="AW360"/>
      <c r="AX360"/>
      <c r="AY360"/>
      <c r="AZ360"/>
    </row>
    <row r="361" spans="8:52" s="22" customFormat="1" ht="12.6" customHeight="1" x14ac:dyDescent="0.25">
      <c r="H361"/>
      <c r="I361"/>
      <c r="J361" s="2"/>
      <c r="K361"/>
      <c r="L361"/>
      <c r="M361"/>
      <c r="N361"/>
      <c r="O361"/>
      <c r="P361"/>
      <c r="Q361"/>
      <c r="R361"/>
      <c r="S361"/>
      <c r="T361"/>
      <c r="U361"/>
      <c r="V361"/>
      <c r="W361"/>
      <c r="X361"/>
      <c r="Y361"/>
      <c r="Z361"/>
      <c r="AA361"/>
      <c r="AB361"/>
      <c r="AC361"/>
      <c r="AD361"/>
      <c r="AE361"/>
      <c r="AF361"/>
      <c r="AG361"/>
      <c r="AH361"/>
      <c r="AI361"/>
      <c r="AJ361"/>
      <c r="AK361"/>
      <c r="AL361"/>
      <c r="AM361"/>
      <c r="AN361"/>
      <c r="AO361"/>
      <c r="AP361"/>
      <c r="AQ361"/>
      <c r="AR361"/>
      <c r="AS361"/>
      <c r="AT361"/>
      <c r="AU361"/>
      <c r="AV361"/>
      <c r="AW361"/>
      <c r="AX361"/>
      <c r="AY361"/>
      <c r="AZ361"/>
    </row>
    <row r="362" spans="8:52" s="22" customFormat="1" ht="12.6" customHeight="1" x14ac:dyDescent="0.25">
      <c r="H362"/>
      <c r="I362"/>
      <c r="J362" s="2"/>
      <c r="K362"/>
      <c r="L362"/>
      <c r="M362"/>
      <c r="N362"/>
      <c r="O362"/>
      <c r="P362"/>
      <c r="Q362"/>
      <c r="R362"/>
      <c r="S362"/>
      <c r="T362"/>
      <c r="U362"/>
      <c r="V362"/>
      <c r="W362"/>
      <c r="X362"/>
      <c r="Y362"/>
      <c r="Z362"/>
      <c r="AA362"/>
      <c r="AB362"/>
      <c r="AC362"/>
      <c r="AD362"/>
      <c r="AE362"/>
      <c r="AF362"/>
      <c r="AG362"/>
      <c r="AH362"/>
      <c r="AI362"/>
      <c r="AJ362"/>
      <c r="AK362"/>
      <c r="AL362"/>
      <c r="AM362"/>
      <c r="AN362"/>
      <c r="AO362"/>
      <c r="AP362"/>
      <c r="AQ362"/>
      <c r="AR362"/>
      <c r="AS362"/>
      <c r="AT362"/>
      <c r="AU362"/>
      <c r="AV362"/>
      <c r="AW362"/>
      <c r="AX362"/>
      <c r="AY362"/>
      <c r="AZ362"/>
    </row>
    <row r="363" spans="8:52" s="22" customFormat="1" ht="12.6" customHeight="1" x14ac:dyDescent="0.25">
      <c r="H363"/>
      <c r="I363"/>
      <c r="J363" s="2"/>
      <c r="K363"/>
      <c r="L363"/>
      <c r="M363"/>
      <c r="N363"/>
      <c r="O363"/>
      <c r="P363"/>
      <c r="Q363"/>
      <c r="R363"/>
      <c r="S363"/>
      <c r="T363"/>
      <c r="U363"/>
      <c r="V363"/>
      <c r="W363"/>
      <c r="X363"/>
      <c r="Y363"/>
      <c r="Z363"/>
      <c r="AA363"/>
      <c r="AB363"/>
      <c r="AC363"/>
      <c r="AD363"/>
      <c r="AE363"/>
      <c r="AF363"/>
      <c r="AG363"/>
      <c r="AH363"/>
      <c r="AI363"/>
      <c r="AJ363"/>
      <c r="AK363"/>
      <c r="AL363"/>
      <c r="AM363"/>
      <c r="AN363"/>
      <c r="AO363"/>
      <c r="AP363"/>
      <c r="AQ363"/>
      <c r="AR363"/>
      <c r="AS363"/>
      <c r="AT363"/>
      <c r="AU363"/>
      <c r="AV363"/>
      <c r="AW363"/>
      <c r="AX363"/>
      <c r="AY363"/>
      <c r="AZ363"/>
    </row>
    <row r="364" spans="8:52" s="22" customFormat="1" ht="12.6" customHeight="1" x14ac:dyDescent="0.25">
      <c r="H364"/>
      <c r="I364"/>
      <c r="J364" s="2"/>
      <c r="K364"/>
      <c r="L364"/>
      <c r="M364"/>
      <c r="N364"/>
      <c r="O364"/>
      <c r="P364"/>
      <c r="Q364"/>
      <c r="R364"/>
      <c r="S364"/>
      <c r="T364"/>
      <c r="U364"/>
      <c r="V364"/>
      <c r="W364"/>
      <c r="X364"/>
      <c r="Y364"/>
      <c r="Z364"/>
      <c r="AA364"/>
      <c r="AB364"/>
      <c r="AC364"/>
      <c r="AD364"/>
      <c r="AE364"/>
      <c r="AF364"/>
      <c r="AG364"/>
      <c r="AH364"/>
      <c r="AI364"/>
      <c r="AJ364"/>
      <c r="AK364"/>
      <c r="AL364"/>
      <c r="AM364"/>
      <c r="AN364"/>
      <c r="AO364"/>
      <c r="AP364"/>
      <c r="AQ364"/>
      <c r="AR364"/>
      <c r="AS364"/>
      <c r="AT364"/>
      <c r="AU364"/>
      <c r="AV364"/>
      <c r="AW364"/>
      <c r="AX364"/>
      <c r="AY364"/>
      <c r="AZ364"/>
    </row>
    <row r="365" spans="8:52" s="22" customFormat="1" ht="12.6" customHeight="1" x14ac:dyDescent="0.25">
      <c r="H365"/>
      <c r="I365"/>
      <c r="J365" s="2"/>
      <c r="K365"/>
      <c r="L365"/>
      <c r="M365"/>
      <c r="N365"/>
      <c r="O365"/>
      <c r="P365"/>
      <c r="Q365"/>
      <c r="R365"/>
      <c r="S365"/>
      <c r="T365"/>
      <c r="U365"/>
      <c r="V365"/>
      <c r="W365"/>
      <c r="X365"/>
      <c r="Y365"/>
      <c r="Z365"/>
      <c r="AA365"/>
      <c r="AB365"/>
      <c r="AC365"/>
      <c r="AD365"/>
      <c r="AE365"/>
      <c r="AF365"/>
      <c r="AG365"/>
      <c r="AH365"/>
      <c r="AI365"/>
      <c r="AJ365"/>
      <c r="AK365"/>
      <c r="AL365"/>
      <c r="AM365"/>
      <c r="AN365"/>
      <c r="AO365"/>
      <c r="AP365"/>
      <c r="AQ365"/>
      <c r="AR365"/>
      <c r="AS365"/>
      <c r="AT365"/>
      <c r="AU365"/>
      <c r="AV365"/>
      <c r="AW365"/>
      <c r="AX365"/>
      <c r="AY365"/>
      <c r="AZ365"/>
    </row>
    <row r="366" spans="8:52" s="22" customFormat="1" ht="12.6" customHeight="1" x14ac:dyDescent="0.25">
      <c r="H366"/>
      <c r="I366"/>
      <c r="J366" s="2"/>
      <c r="K366"/>
      <c r="L366"/>
      <c r="M366"/>
      <c r="N366"/>
      <c r="O366"/>
      <c r="P366"/>
      <c r="Q366"/>
      <c r="R366"/>
      <c r="S366"/>
      <c r="T366"/>
      <c r="U366"/>
      <c r="V366"/>
      <c r="W366"/>
      <c r="X366"/>
      <c r="Y366"/>
      <c r="Z366"/>
      <c r="AA366"/>
      <c r="AB366"/>
      <c r="AC366"/>
      <c r="AD366"/>
      <c r="AE366"/>
      <c r="AF366"/>
      <c r="AG366"/>
      <c r="AH366"/>
      <c r="AI366"/>
      <c r="AJ366"/>
      <c r="AK366"/>
      <c r="AL366"/>
      <c r="AM366"/>
      <c r="AN366"/>
      <c r="AO366"/>
      <c r="AP366"/>
      <c r="AQ366"/>
      <c r="AR366"/>
      <c r="AS366"/>
      <c r="AT366"/>
      <c r="AU366"/>
      <c r="AV366"/>
      <c r="AW366"/>
      <c r="AX366"/>
      <c r="AY366"/>
      <c r="AZ366"/>
    </row>
    <row r="367" spans="8:52" s="22" customFormat="1" ht="12.6" customHeight="1" x14ac:dyDescent="0.25">
      <c r="H367"/>
      <c r="I367"/>
      <c r="J367" s="2"/>
      <c r="K367"/>
      <c r="L367"/>
      <c r="M367"/>
      <c r="N367"/>
      <c r="O367"/>
      <c r="P367"/>
      <c r="Q367"/>
      <c r="R367"/>
      <c r="S367"/>
      <c r="T367"/>
      <c r="U367"/>
      <c r="V367"/>
      <c r="W367"/>
      <c r="X367"/>
      <c r="Y367"/>
      <c r="Z367"/>
      <c r="AA367"/>
      <c r="AB367"/>
      <c r="AC367"/>
      <c r="AD367"/>
      <c r="AE367"/>
      <c r="AF367"/>
      <c r="AG367"/>
      <c r="AH367"/>
      <c r="AI367"/>
      <c r="AJ367"/>
      <c r="AK367"/>
      <c r="AL367"/>
      <c r="AM367"/>
      <c r="AN367"/>
      <c r="AO367"/>
      <c r="AP367"/>
      <c r="AQ367"/>
      <c r="AR367"/>
      <c r="AS367"/>
      <c r="AT367"/>
      <c r="AU367"/>
      <c r="AV367"/>
      <c r="AW367"/>
      <c r="AX367"/>
      <c r="AY367"/>
      <c r="AZ367"/>
    </row>
    <row r="368" spans="8:52" s="22" customFormat="1" ht="12.6" customHeight="1" x14ac:dyDescent="0.25">
      <c r="H368"/>
      <c r="I368"/>
      <c r="J368" s="2"/>
      <c r="K368"/>
      <c r="L368"/>
      <c r="M368"/>
      <c r="N368"/>
      <c r="O368"/>
      <c r="P368"/>
      <c r="Q368"/>
      <c r="R368"/>
      <c r="S368"/>
      <c r="T368"/>
      <c r="U368"/>
      <c r="V368"/>
      <c r="W368"/>
      <c r="X368"/>
      <c r="Y368"/>
      <c r="Z368"/>
      <c r="AA368"/>
      <c r="AB368"/>
      <c r="AC368"/>
      <c r="AD368"/>
      <c r="AE368"/>
      <c r="AF368"/>
      <c r="AG368"/>
      <c r="AH368"/>
      <c r="AI368"/>
      <c r="AJ368"/>
      <c r="AK368"/>
      <c r="AL368"/>
      <c r="AM368"/>
      <c r="AN368"/>
      <c r="AO368"/>
      <c r="AP368"/>
      <c r="AQ368"/>
      <c r="AR368"/>
      <c r="AS368"/>
      <c r="AT368"/>
      <c r="AU368"/>
      <c r="AV368"/>
      <c r="AW368"/>
      <c r="AX368"/>
      <c r="AY368"/>
      <c r="AZ368"/>
    </row>
    <row r="369" spans="8:52" s="22" customFormat="1" ht="12.6" customHeight="1" x14ac:dyDescent="0.25">
      <c r="H369"/>
      <c r="I369"/>
      <c r="J369" s="2"/>
      <c r="K369"/>
      <c r="L369"/>
      <c r="M369"/>
      <c r="N369"/>
      <c r="O369"/>
      <c r="P369"/>
      <c r="Q369"/>
      <c r="R369"/>
      <c r="S369"/>
      <c r="T369"/>
      <c r="U369"/>
      <c r="V369"/>
      <c r="W369"/>
      <c r="X369"/>
      <c r="Y369"/>
      <c r="Z369"/>
      <c r="AA369"/>
      <c r="AB369"/>
      <c r="AC369"/>
      <c r="AD369"/>
      <c r="AE369"/>
      <c r="AF369"/>
      <c r="AG369"/>
      <c r="AH369"/>
      <c r="AI369"/>
      <c r="AJ369"/>
      <c r="AK369"/>
      <c r="AL369"/>
      <c r="AM369"/>
      <c r="AN369"/>
      <c r="AO369"/>
      <c r="AP369"/>
      <c r="AQ369"/>
      <c r="AR369"/>
      <c r="AS369"/>
      <c r="AT369"/>
      <c r="AU369"/>
      <c r="AV369"/>
      <c r="AW369"/>
      <c r="AX369"/>
      <c r="AY369"/>
      <c r="AZ369"/>
    </row>
    <row r="370" spans="8:52" s="22" customFormat="1" ht="12.6" customHeight="1" x14ac:dyDescent="0.25">
      <c r="H370"/>
      <c r="I370"/>
      <c r="J370" s="2"/>
      <c r="K370"/>
      <c r="L370"/>
      <c r="M370"/>
      <c r="N370"/>
      <c r="O370"/>
      <c r="P370"/>
      <c r="Q370"/>
      <c r="R370"/>
      <c r="S370"/>
      <c r="T370"/>
      <c r="U370"/>
      <c r="V370"/>
      <c r="W370"/>
      <c r="X370"/>
      <c r="Y370"/>
      <c r="Z370"/>
      <c r="AA370"/>
      <c r="AB370"/>
      <c r="AC370"/>
      <c r="AD370"/>
      <c r="AE370"/>
      <c r="AF370"/>
      <c r="AG370"/>
      <c r="AH370"/>
      <c r="AI370"/>
      <c r="AJ370"/>
      <c r="AK370"/>
      <c r="AL370"/>
      <c r="AM370"/>
      <c r="AN370"/>
      <c r="AO370"/>
      <c r="AP370"/>
      <c r="AQ370"/>
      <c r="AR370"/>
      <c r="AS370"/>
      <c r="AT370"/>
      <c r="AU370"/>
      <c r="AV370"/>
      <c r="AW370"/>
      <c r="AX370"/>
      <c r="AY370"/>
      <c r="AZ370"/>
    </row>
    <row r="371" spans="8:52" s="22" customFormat="1" ht="12.6" customHeight="1" x14ac:dyDescent="0.25">
      <c r="H371"/>
      <c r="I371"/>
      <c r="J371" s="2"/>
      <c r="K371"/>
      <c r="L371"/>
      <c r="M371"/>
      <c r="N371"/>
      <c r="O371"/>
      <c r="P371"/>
      <c r="Q371"/>
      <c r="R371"/>
      <c r="S371"/>
      <c r="T371"/>
      <c r="U371"/>
      <c r="V371"/>
      <c r="W371"/>
      <c r="X371"/>
      <c r="Y371"/>
      <c r="Z371"/>
      <c r="AA371"/>
      <c r="AB371"/>
      <c r="AC371"/>
      <c r="AD371"/>
      <c r="AE371"/>
      <c r="AF371"/>
      <c r="AG371"/>
      <c r="AH371"/>
      <c r="AI371"/>
      <c r="AJ371"/>
      <c r="AK371"/>
      <c r="AL371"/>
      <c r="AM371"/>
      <c r="AN371"/>
      <c r="AO371"/>
      <c r="AP371"/>
      <c r="AQ371"/>
      <c r="AR371"/>
      <c r="AS371"/>
      <c r="AT371"/>
      <c r="AU371"/>
      <c r="AV371"/>
      <c r="AW371"/>
      <c r="AX371"/>
      <c r="AY371"/>
      <c r="AZ371"/>
    </row>
    <row r="372" spans="8:52" s="22" customFormat="1" ht="12.6" customHeight="1" x14ac:dyDescent="0.25">
      <c r="H372"/>
      <c r="I372"/>
      <c r="J372" s="2"/>
      <c r="K372"/>
      <c r="L372"/>
      <c r="M372"/>
      <c r="N372"/>
      <c r="O372"/>
      <c r="P372"/>
      <c r="Q372"/>
      <c r="R372"/>
      <c r="S372"/>
      <c r="T372"/>
      <c r="U372"/>
      <c r="V372"/>
      <c r="W372"/>
      <c r="X372"/>
      <c r="Y372"/>
      <c r="Z372"/>
      <c r="AA372"/>
      <c r="AB372"/>
      <c r="AC372"/>
      <c r="AD372"/>
      <c r="AE372"/>
      <c r="AF372"/>
      <c r="AG372"/>
      <c r="AH372"/>
      <c r="AI372"/>
      <c r="AJ372"/>
      <c r="AK372"/>
      <c r="AL372"/>
      <c r="AM372"/>
      <c r="AN372"/>
      <c r="AO372"/>
      <c r="AP372"/>
      <c r="AQ372"/>
      <c r="AR372"/>
      <c r="AS372"/>
      <c r="AT372"/>
      <c r="AU372"/>
      <c r="AV372"/>
      <c r="AW372"/>
      <c r="AX372"/>
      <c r="AY372"/>
      <c r="AZ372"/>
    </row>
    <row r="373" spans="8:52" s="22" customFormat="1" ht="12.6" customHeight="1" x14ac:dyDescent="0.25">
      <c r="H373"/>
      <c r="I373"/>
      <c r="J373" s="2"/>
      <c r="K373"/>
      <c r="L373"/>
      <c r="M373"/>
      <c r="N373"/>
      <c r="O373"/>
      <c r="P373"/>
      <c r="Q373"/>
      <c r="R373"/>
      <c r="S373"/>
      <c r="T373"/>
      <c r="U373"/>
      <c r="V373"/>
      <c r="W373"/>
      <c r="X373"/>
      <c r="Y373"/>
      <c r="Z373"/>
      <c r="AA373"/>
      <c r="AB373"/>
      <c r="AC373"/>
      <c r="AD373"/>
      <c r="AE373"/>
      <c r="AF373"/>
      <c r="AG373"/>
      <c r="AH373"/>
      <c r="AI373"/>
      <c r="AJ373"/>
      <c r="AK373"/>
      <c r="AL373"/>
      <c r="AM373"/>
      <c r="AN373"/>
      <c r="AO373"/>
      <c r="AP373"/>
      <c r="AQ373"/>
      <c r="AR373"/>
      <c r="AS373"/>
      <c r="AT373"/>
      <c r="AU373"/>
      <c r="AV373"/>
      <c r="AW373"/>
      <c r="AX373"/>
      <c r="AY373"/>
      <c r="AZ373"/>
    </row>
    <row r="374" spans="8:52" s="22" customFormat="1" ht="12.6" customHeight="1" x14ac:dyDescent="0.25">
      <c r="H374"/>
      <c r="I374"/>
      <c r="J374" s="2"/>
      <c r="K374"/>
      <c r="L374"/>
      <c r="M374"/>
      <c r="N374"/>
      <c r="O374"/>
      <c r="P374"/>
      <c r="Q374"/>
      <c r="R374"/>
      <c r="S374"/>
      <c r="T374"/>
      <c r="U374"/>
      <c r="V374"/>
      <c r="W374"/>
      <c r="X374"/>
      <c r="Y374"/>
      <c r="Z374"/>
      <c r="AA374"/>
      <c r="AB374"/>
      <c r="AC374"/>
      <c r="AD374"/>
      <c r="AE374"/>
      <c r="AF374"/>
      <c r="AG374"/>
      <c r="AH374"/>
      <c r="AI374"/>
      <c r="AJ374"/>
      <c r="AK374"/>
      <c r="AL374"/>
      <c r="AM374"/>
      <c r="AN374"/>
      <c r="AO374"/>
      <c r="AP374"/>
      <c r="AQ374"/>
      <c r="AR374"/>
      <c r="AS374"/>
      <c r="AT374"/>
      <c r="AU374"/>
      <c r="AV374"/>
      <c r="AW374"/>
      <c r="AX374"/>
      <c r="AY374"/>
      <c r="AZ374"/>
    </row>
    <row r="375" spans="8:52" s="22" customFormat="1" ht="12.6" customHeight="1" x14ac:dyDescent="0.25">
      <c r="H375"/>
      <c r="I375"/>
      <c r="J375" s="2"/>
      <c r="K375"/>
      <c r="L375"/>
      <c r="M375"/>
      <c r="N375"/>
      <c r="O375"/>
      <c r="P375"/>
      <c r="Q375"/>
      <c r="R375"/>
      <c r="S375"/>
      <c r="T375"/>
      <c r="U375"/>
      <c r="V375"/>
      <c r="W375"/>
      <c r="X375"/>
      <c r="Y375"/>
      <c r="Z375"/>
      <c r="AA375"/>
      <c r="AB375"/>
      <c r="AC375"/>
      <c r="AD375"/>
      <c r="AE375"/>
      <c r="AF375"/>
      <c r="AG375"/>
      <c r="AH375"/>
      <c r="AI375"/>
      <c r="AJ375"/>
      <c r="AK375"/>
      <c r="AL375"/>
      <c r="AM375"/>
      <c r="AN375"/>
      <c r="AO375"/>
      <c r="AP375"/>
      <c r="AQ375"/>
      <c r="AR375"/>
      <c r="AS375"/>
      <c r="AT375"/>
      <c r="AU375"/>
      <c r="AV375"/>
      <c r="AW375"/>
      <c r="AX375"/>
      <c r="AY375"/>
      <c r="AZ375"/>
    </row>
    <row r="376" spans="8:52" s="22" customFormat="1" ht="12.6" customHeight="1" x14ac:dyDescent="0.25">
      <c r="H376"/>
      <c r="I376"/>
      <c r="J376" s="2"/>
      <c r="K376"/>
      <c r="L376"/>
      <c r="M376"/>
      <c r="N376"/>
      <c r="O376"/>
      <c r="P376"/>
      <c r="Q376"/>
      <c r="R376"/>
      <c r="S376"/>
      <c r="T376"/>
      <c r="U376"/>
      <c r="V376"/>
      <c r="W376"/>
      <c r="X376"/>
      <c r="Y376"/>
      <c r="Z376"/>
      <c r="AA376"/>
      <c r="AB376"/>
      <c r="AC376"/>
      <c r="AD376"/>
      <c r="AE376"/>
      <c r="AF376"/>
      <c r="AG376"/>
      <c r="AH376"/>
      <c r="AI376"/>
      <c r="AJ376"/>
      <c r="AK376"/>
      <c r="AL376"/>
      <c r="AM376"/>
      <c r="AN376"/>
      <c r="AO376"/>
      <c r="AP376"/>
      <c r="AQ376"/>
      <c r="AR376"/>
      <c r="AS376"/>
      <c r="AT376"/>
      <c r="AU376"/>
      <c r="AV376"/>
      <c r="AW376"/>
      <c r="AX376"/>
      <c r="AY376"/>
      <c r="AZ376"/>
    </row>
    <row r="377" spans="8:52" s="22" customFormat="1" ht="12.6" customHeight="1" x14ac:dyDescent="0.25">
      <c r="H377"/>
      <c r="I377"/>
      <c r="J377" s="2"/>
      <c r="K377"/>
      <c r="L377"/>
      <c r="M377"/>
      <c r="N377"/>
      <c r="O377"/>
      <c r="P377"/>
      <c r="Q377"/>
      <c r="R377"/>
      <c r="S377"/>
      <c r="T377"/>
      <c r="U377"/>
      <c r="V377"/>
      <c r="W377"/>
      <c r="X377"/>
      <c r="Y377"/>
      <c r="Z377"/>
      <c r="AA377"/>
      <c r="AB377"/>
      <c r="AC377"/>
      <c r="AD377"/>
      <c r="AE377"/>
      <c r="AF377"/>
      <c r="AG377"/>
      <c r="AH377"/>
      <c r="AI377"/>
      <c r="AJ377"/>
      <c r="AK377"/>
      <c r="AL377"/>
      <c r="AM377"/>
      <c r="AN377"/>
      <c r="AO377"/>
      <c r="AP377"/>
      <c r="AQ377"/>
      <c r="AR377"/>
      <c r="AS377"/>
      <c r="AT377"/>
      <c r="AU377"/>
      <c r="AV377"/>
      <c r="AW377"/>
      <c r="AX377"/>
      <c r="AY377"/>
      <c r="AZ377"/>
    </row>
    <row r="378" spans="8:52" s="22" customFormat="1" ht="12.6" customHeight="1" x14ac:dyDescent="0.25">
      <c r="H378"/>
      <c r="I378"/>
      <c r="J378" s="2"/>
      <c r="K378"/>
      <c r="L378"/>
      <c r="M378"/>
      <c r="N378"/>
      <c r="O378"/>
      <c r="P378"/>
      <c r="Q378"/>
      <c r="R378"/>
      <c r="S378"/>
      <c r="T378"/>
      <c r="U378"/>
      <c r="V378"/>
      <c r="W378"/>
      <c r="X378"/>
      <c r="Y378"/>
      <c r="Z378"/>
      <c r="AA378"/>
      <c r="AB378"/>
      <c r="AC378"/>
      <c r="AD378"/>
      <c r="AE378"/>
      <c r="AF378"/>
      <c r="AG378"/>
      <c r="AH378"/>
      <c r="AI378"/>
      <c r="AJ378"/>
      <c r="AK378"/>
      <c r="AL378"/>
      <c r="AM378"/>
      <c r="AN378"/>
      <c r="AO378"/>
      <c r="AP378"/>
      <c r="AQ378"/>
      <c r="AR378"/>
      <c r="AS378"/>
      <c r="AT378"/>
      <c r="AU378"/>
      <c r="AV378"/>
      <c r="AW378"/>
      <c r="AX378"/>
      <c r="AY378"/>
      <c r="AZ378"/>
    </row>
    <row r="379" spans="8:52" s="22" customFormat="1" ht="12.6" customHeight="1" x14ac:dyDescent="0.25">
      <c r="H379"/>
      <c r="I379"/>
      <c r="J379" s="2"/>
      <c r="K379"/>
      <c r="L379"/>
      <c r="M379"/>
      <c r="N379"/>
      <c r="O379"/>
      <c r="P379"/>
      <c r="Q379"/>
      <c r="R379"/>
      <c r="S379"/>
      <c r="T379"/>
      <c r="U379"/>
      <c r="V379"/>
      <c r="W379"/>
      <c r="X379"/>
      <c r="Y379"/>
      <c r="Z379"/>
      <c r="AA379"/>
      <c r="AB379"/>
      <c r="AC379"/>
      <c r="AD379"/>
      <c r="AE379"/>
      <c r="AF379"/>
      <c r="AG379"/>
      <c r="AH379"/>
      <c r="AI379"/>
      <c r="AJ379"/>
      <c r="AK379"/>
      <c r="AL379"/>
      <c r="AM379"/>
      <c r="AN379"/>
      <c r="AO379"/>
      <c r="AP379"/>
      <c r="AQ379"/>
      <c r="AR379"/>
      <c r="AS379"/>
      <c r="AT379"/>
      <c r="AU379"/>
      <c r="AV379"/>
      <c r="AW379"/>
      <c r="AX379"/>
      <c r="AY379"/>
      <c r="AZ379"/>
    </row>
    <row r="380" spans="8:52" s="22" customFormat="1" ht="12.6" customHeight="1" x14ac:dyDescent="0.25">
      <c r="H380"/>
      <c r="I380"/>
      <c r="J380" s="2"/>
      <c r="K380"/>
      <c r="L380"/>
      <c r="M380"/>
      <c r="N380"/>
      <c r="O380"/>
      <c r="P380"/>
      <c r="Q380"/>
      <c r="R380"/>
      <c r="S380"/>
      <c r="T380"/>
      <c r="U380"/>
      <c r="V380"/>
      <c r="W380"/>
      <c r="X380"/>
      <c r="Y380"/>
      <c r="Z380"/>
      <c r="AA380"/>
      <c r="AB380"/>
      <c r="AC380"/>
      <c r="AD380"/>
      <c r="AE380"/>
      <c r="AF380"/>
      <c r="AG380"/>
      <c r="AH380"/>
      <c r="AI380"/>
      <c r="AJ380"/>
      <c r="AK380"/>
      <c r="AL380"/>
      <c r="AM380"/>
      <c r="AN380"/>
      <c r="AO380"/>
      <c r="AP380"/>
      <c r="AQ380"/>
      <c r="AR380"/>
      <c r="AS380"/>
      <c r="AT380"/>
      <c r="AU380"/>
      <c r="AV380"/>
      <c r="AW380"/>
      <c r="AX380"/>
      <c r="AY380"/>
      <c r="AZ380"/>
    </row>
    <row r="381" spans="8:52" s="22" customFormat="1" ht="12.6" customHeight="1" x14ac:dyDescent="0.25">
      <c r="H381"/>
      <c r="I381"/>
      <c r="J381" s="2"/>
      <c r="K381"/>
      <c r="L381"/>
      <c r="M381"/>
      <c r="N381"/>
      <c r="O381"/>
      <c r="P381"/>
      <c r="Q381"/>
      <c r="R381"/>
      <c r="S381"/>
      <c r="T381"/>
      <c r="U381"/>
      <c r="V381"/>
      <c r="W381"/>
      <c r="X381"/>
      <c r="Y381"/>
      <c r="Z381"/>
      <c r="AA381"/>
      <c r="AB381"/>
      <c r="AC381"/>
      <c r="AD381"/>
      <c r="AE381"/>
      <c r="AF381"/>
      <c r="AG381"/>
      <c r="AH381"/>
      <c r="AI381"/>
      <c r="AJ381"/>
      <c r="AK381"/>
      <c r="AL381"/>
      <c r="AM381"/>
      <c r="AN381"/>
      <c r="AO381"/>
      <c r="AP381"/>
      <c r="AQ381"/>
      <c r="AR381"/>
      <c r="AS381"/>
      <c r="AT381"/>
      <c r="AU381"/>
      <c r="AV381"/>
      <c r="AW381"/>
      <c r="AX381"/>
      <c r="AY381"/>
      <c r="AZ381"/>
    </row>
    <row r="382" spans="8:52" s="22" customFormat="1" ht="12.6" customHeight="1" x14ac:dyDescent="0.25">
      <c r="H382"/>
      <c r="I382"/>
      <c r="J382" s="2"/>
      <c r="K382"/>
      <c r="L382"/>
      <c r="M382"/>
      <c r="N382"/>
      <c r="O382"/>
      <c r="P382"/>
      <c r="Q382"/>
      <c r="R382"/>
      <c r="S382"/>
      <c r="T382"/>
      <c r="U382"/>
      <c r="V382"/>
      <c r="W382"/>
      <c r="X382"/>
      <c r="Y382"/>
      <c r="Z382"/>
      <c r="AA382"/>
      <c r="AB382"/>
      <c r="AC382"/>
      <c r="AD382"/>
      <c r="AE382"/>
      <c r="AF382"/>
      <c r="AG382"/>
      <c r="AH382"/>
      <c r="AI382"/>
      <c r="AJ382"/>
      <c r="AK382"/>
      <c r="AL382"/>
      <c r="AM382"/>
      <c r="AN382"/>
      <c r="AO382"/>
      <c r="AP382"/>
      <c r="AQ382"/>
      <c r="AR382"/>
      <c r="AS382"/>
      <c r="AT382"/>
      <c r="AU382"/>
      <c r="AV382"/>
      <c r="AW382"/>
      <c r="AX382"/>
      <c r="AY382"/>
      <c r="AZ382"/>
    </row>
    <row r="383" spans="8:52" s="22" customFormat="1" ht="12.6" customHeight="1" x14ac:dyDescent="0.25">
      <c r="H383"/>
      <c r="I383"/>
      <c r="J383" s="2"/>
      <c r="K383"/>
      <c r="L383"/>
      <c r="M383"/>
      <c r="N383"/>
      <c r="O383"/>
      <c r="P383"/>
      <c r="Q383"/>
      <c r="R383"/>
      <c r="S383"/>
      <c r="T383"/>
      <c r="U383"/>
      <c r="V383"/>
      <c r="W383"/>
      <c r="X383"/>
      <c r="Y383"/>
      <c r="Z383"/>
      <c r="AA383"/>
      <c r="AB383"/>
      <c r="AC383"/>
      <c r="AD383"/>
      <c r="AE383"/>
      <c r="AF383"/>
      <c r="AG383"/>
      <c r="AH383"/>
      <c r="AI383"/>
      <c r="AJ383"/>
      <c r="AK383"/>
      <c r="AL383"/>
      <c r="AM383"/>
      <c r="AN383"/>
      <c r="AO383"/>
      <c r="AP383"/>
      <c r="AQ383"/>
      <c r="AR383"/>
      <c r="AS383"/>
      <c r="AT383"/>
      <c r="AU383"/>
      <c r="AV383"/>
      <c r="AW383"/>
      <c r="AX383"/>
      <c r="AY383"/>
      <c r="AZ383"/>
    </row>
    <row r="384" spans="8:52" s="22" customFormat="1" ht="12.6" customHeight="1" x14ac:dyDescent="0.25">
      <c r="H384"/>
      <c r="I384"/>
      <c r="J384" s="2"/>
      <c r="K384"/>
      <c r="L384"/>
      <c r="M384"/>
      <c r="N384"/>
      <c r="O384"/>
      <c r="P384"/>
      <c r="Q384"/>
      <c r="R384"/>
      <c r="S384"/>
      <c r="T384"/>
      <c r="U384"/>
      <c r="V384"/>
      <c r="W384"/>
      <c r="X384"/>
      <c r="Y384"/>
      <c r="Z384"/>
      <c r="AA384"/>
      <c r="AB384"/>
      <c r="AC384"/>
      <c r="AD384"/>
      <c r="AE384"/>
      <c r="AF384"/>
      <c r="AG384"/>
      <c r="AH384"/>
      <c r="AI384"/>
      <c r="AJ384"/>
      <c r="AK384"/>
      <c r="AL384"/>
      <c r="AM384"/>
      <c r="AN384"/>
      <c r="AO384"/>
      <c r="AP384"/>
      <c r="AQ384"/>
      <c r="AR384"/>
      <c r="AS384"/>
      <c r="AT384"/>
      <c r="AU384"/>
      <c r="AV384"/>
      <c r="AW384"/>
      <c r="AX384"/>
      <c r="AY384"/>
      <c r="AZ384"/>
    </row>
    <row r="385" spans="8:52" s="22" customFormat="1" ht="12.6" customHeight="1" x14ac:dyDescent="0.25">
      <c r="H385"/>
      <c r="I385"/>
      <c r="J385" s="2"/>
      <c r="K385"/>
      <c r="L385"/>
      <c r="M385"/>
      <c r="N385"/>
      <c r="O385"/>
      <c r="P385"/>
      <c r="Q385"/>
      <c r="R385"/>
      <c r="S385"/>
      <c r="T385"/>
      <c r="U385"/>
      <c r="V385"/>
      <c r="W385"/>
      <c r="X385"/>
      <c r="Y385"/>
      <c r="Z385"/>
      <c r="AA385"/>
      <c r="AB385"/>
      <c r="AC385"/>
      <c r="AD385"/>
      <c r="AE385"/>
      <c r="AF385"/>
      <c r="AG385"/>
      <c r="AH385"/>
      <c r="AI385"/>
      <c r="AJ385"/>
      <c r="AK385"/>
      <c r="AL385"/>
      <c r="AM385"/>
      <c r="AN385"/>
      <c r="AO385"/>
      <c r="AP385"/>
      <c r="AQ385"/>
      <c r="AR385"/>
      <c r="AS385"/>
      <c r="AT385"/>
      <c r="AU385"/>
      <c r="AV385"/>
      <c r="AW385"/>
      <c r="AX385"/>
      <c r="AY385"/>
      <c r="AZ385"/>
    </row>
    <row r="386" spans="8:52" s="22" customFormat="1" ht="12.6" customHeight="1" x14ac:dyDescent="0.25">
      <c r="H386"/>
      <c r="I386"/>
      <c r="J386" s="2"/>
      <c r="K386"/>
      <c r="L386"/>
      <c r="M386"/>
      <c r="N386"/>
      <c r="O386"/>
      <c r="P386"/>
      <c r="Q386"/>
      <c r="R386"/>
      <c r="S386"/>
      <c r="T386"/>
      <c r="U386"/>
      <c r="V386"/>
      <c r="W386"/>
      <c r="X386"/>
      <c r="Y386"/>
      <c r="Z386"/>
      <c r="AA386"/>
      <c r="AB386"/>
      <c r="AC386"/>
      <c r="AD386"/>
      <c r="AE386"/>
      <c r="AF386"/>
      <c r="AG386"/>
      <c r="AH386"/>
      <c r="AI386"/>
      <c r="AJ386"/>
      <c r="AK386"/>
      <c r="AL386"/>
      <c r="AM386"/>
      <c r="AN386"/>
      <c r="AO386"/>
      <c r="AP386"/>
      <c r="AQ386"/>
      <c r="AR386"/>
      <c r="AS386"/>
      <c r="AT386"/>
      <c r="AU386"/>
      <c r="AV386"/>
      <c r="AW386"/>
      <c r="AX386"/>
      <c r="AY386"/>
      <c r="AZ386"/>
    </row>
    <row r="387" spans="8:52" s="22" customFormat="1" ht="12.6" customHeight="1" x14ac:dyDescent="0.25">
      <c r="H387"/>
      <c r="I387"/>
      <c r="J387" s="2"/>
      <c r="K387"/>
      <c r="L387"/>
      <c r="M387"/>
      <c r="N387"/>
      <c r="O387"/>
      <c r="P387"/>
      <c r="Q387"/>
      <c r="R387"/>
      <c r="S387"/>
      <c r="T387"/>
      <c r="U387"/>
      <c r="V387"/>
      <c r="W387"/>
      <c r="X387"/>
      <c r="Y387"/>
      <c r="Z387"/>
      <c r="AA387"/>
      <c r="AB387"/>
      <c r="AC387"/>
      <c r="AD387"/>
      <c r="AE387"/>
      <c r="AF387"/>
      <c r="AG387"/>
      <c r="AH387"/>
      <c r="AI387"/>
      <c r="AJ387"/>
      <c r="AK387"/>
      <c r="AL387"/>
      <c r="AM387"/>
      <c r="AN387"/>
      <c r="AO387"/>
      <c r="AP387"/>
      <c r="AQ387"/>
      <c r="AR387"/>
      <c r="AS387"/>
      <c r="AT387"/>
      <c r="AU387"/>
      <c r="AV387"/>
      <c r="AW387"/>
      <c r="AX387"/>
      <c r="AY387"/>
      <c r="AZ387"/>
    </row>
    <row r="388" spans="8:52" s="22" customFormat="1" ht="12.6" customHeight="1" x14ac:dyDescent="0.25">
      <c r="H388"/>
      <c r="I388"/>
      <c r="J388" s="2"/>
      <c r="K388"/>
      <c r="L388"/>
      <c r="M388"/>
      <c r="N388"/>
      <c r="O388"/>
      <c r="P388"/>
      <c r="Q388"/>
      <c r="R388"/>
      <c r="S388"/>
      <c r="T388"/>
      <c r="U388"/>
      <c r="V388"/>
      <c r="W388"/>
      <c r="X388"/>
      <c r="Y388"/>
      <c r="Z388"/>
      <c r="AA388"/>
      <c r="AB388"/>
      <c r="AC388"/>
      <c r="AD388"/>
      <c r="AE388"/>
      <c r="AF388"/>
      <c r="AG388"/>
      <c r="AH388"/>
      <c r="AI388"/>
      <c r="AJ388"/>
      <c r="AK388"/>
      <c r="AL388"/>
      <c r="AM388"/>
      <c r="AN388"/>
      <c r="AO388"/>
      <c r="AP388"/>
      <c r="AQ388"/>
      <c r="AR388"/>
      <c r="AS388"/>
      <c r="AT388"/>
      <c r="AU388"/>
      <c r="AV388"/>
      <c r="AW388"/>
      <c r="AX388"/>
      <c r="AY388"/>
      <c r="AZ388"/>
    </row>
    <row r="389" spans="8:52" s="22" customFormat="1" ht="12.6" customHeight="1" x14ac:dyDescent="0.25">
      <c r="H389"/>
      <c r="I389"/>
      <c r="J389" s="2"/>
      <c r="K389"/>
      <c r="L389"/>
      <c r="M389"/>
      <c r="N389"/>
      <c r="O389"/>
      <c r="P389"/>
      <c r="Q389"/>
      <c r="R389"/>
      <c r="S389"/>
      <c r="T389"/>
      <c r="U389"/>
      <c r="V389"/>
      <c r="W389"/>
      <c r="X389"/>
      <c r="Y389"/>
      <c r="Z389"/>
      <c r="AA389"/>
      <c r="AB389"/>
      <c r="AC389"/>
      <c r="AD389"/>
      <c r="AE389"/>
      <c r="AF389"/>
      <c r="AG389"/>
      <c r="AH389"/>
      <c r="AI389"/>
      <c r="AJ389"/>
      <c r="AK389"/>
      <c r="AL389"/>
      <c r="AM389"/>
      <c r="AN389"/>
      <c r="AO389"/>
      <c r="AP389"/>
      <c r="AQ389"/>
      <c r="AR389"/>
      <c r="AS389"/>
      <c r="AT389"/>
      <c r="AU389"/>
      <c r="AV389"/>
      <c r="AW389"/>
      <c r="AX389"/>
      <c r="AY389"/>
      <c r="AZ389"/>
    </row>
    <row r="390" spans="8:52" s="22" customFormat="1" ht="12.6" customHeight="1" x14ac:dyDescent="0.25">
      <c r="H390"/>
      <c r="I390"/>
      <c r="J390" s="2"/>
      <c r="K390"/>
      <c r="L390"/>
      <c r="M390"/>
      <c r="N390"/>
      <c r="O390"/>
      <c r="P390"/>
      <c r="Q390"/>
      <c r="R390"/>
      <c r="S390"/>
      <c r="T390"/>
      <c r="U390"/>
      <c r="V390"/>
      <c r="W390"/>
      <c r="X390"/>
      <c r="Y390"/>
      <c r="Z390"/>
      <c r="AA390"/>
      <c r="AB390"/>
      <c r="AC390"/>
      <c r="AD390"/>
      <c r="AE390"/>
      <c r="AF390"/>
      <c r="AG390"/>
      <c r="AH390"/>
      <c r="AI390"/>
      <c r="AJ390"/>
      <c r="AK390"/>
      <c r="AL390"/>
      <c r="AM390"/>
      <c r="AN390"/>
      <c r="AO390"/>
      <c r="AP390"/>
      <c r="AQ390"/>
      <c r="AR390"/>
      <c r="AS390"/>
      <c r="AT390"/>
      <c r="AU390"/>
      <c r="AV390"/>
      <c r="AW390"/>
      <c r="AX390"/>
      <c r="AY390"/>
      <c r="AZ390"/>
    </row>
    <row r="391" spans="8:52" s="22" customFormat="1" ht="12.6" customHeight="1" x14ac:dyDescent="0.25">
      <c r="H391"/>
      <c r="I391"/>
      <c r="J391" s="2"/>
      <c r="K391"/>
      <c r="L391"/>
      <c r="M391"/>
      <c r="N391"/>
      <c r="O391"/>
      <c r="P391"/>
      <c r="Q391"/>
      <c r="R391"/>
      <c r="S391"/>
      <c r="T391"/>
      <c r="U391"/>
      <c r="V391"/>
      <c r="W391"/>
      <c r="X391"/>
      <c r="Y391"/>
      <c r="Z391"/>
      <c r="AA391"/>
      <c r="AB391"/>
      <c r="AC391"/>
      <c r="AD391"/>
      <c r="AE391"/>
      <c r="AF391"/>
      <c r="AG391"/>
      <c r="AH391"/>
      <c r="AI391"/>
      <c r="AJ391"/>
      <c r="AK391"/>
      <c r="AL391"/>
      <c r="AM391"/>
      <c r="AN391"/>
      <c r="AO391"/>
      <c r="AP391"/>
      <c r="AQ391"/>
      <c r="AR391"/>
      <c r="AS391"/>
      <c r="AT391"/>
      <c r="AU391"/>
      <c r="AV391"/>
      <c r="AW391"/>
      <c r="AX391"/>
      <c r="AY391"/>
      <c r="AZ391"/>
    </row>
    <row r="392" spans="8:52" s="22" customFormat="1" ht="12.6" customHeight="1" x14ac:dyDescent="0.25">
      <c r="H392"/>
      <c r="I392"/>
      <c r="J392" s="2"/>
      <c r="K392"/>
      <c r="L392"/>
      <c r="M392"/>
      <c r="N392"/>
      <c r="O392"/>
      <c r="P392"/>
      <c r="Q392"/>
      <c r="R392"/>
      <c r="S392"/>
      <c r="T392"/>
      <c r="U392"/>
      <c r="V392"/>
      <c r="W392"/>
      <c r="X392"/>
      <c r="Y392"/>
      <c r="Z392"/>
      <c r="AA392"/>
      <c r="AB392"/>
      <c r="AC392"/>
      <c r="AD392"/>
      <c r="AE392"/>
      <c r="AF392"/>
      <c r="AG392"/>
      <c r="AH392"/>
      <c r="AI392"/>
      <c r="AJ392"/>
      <c r="AK392"/>
      <c r="AL392"/>
      <c r="AM392"/>
      <c r="AN392"/>
      <c r="AO392"/>
      <c r="AP392"/>
      <c r="AQ392"/>
      <c r="AR392"/>
      <c r="AS392"/>
      <c r="AT392"/>
      <c r="AU392"/>
      <c r="AV392"/>
      <c r="AW392"/>
      <c r="AX392"/>
      <c r="AY392"/>
      <c r="AZ392"/>
    </row>
    <row r="393" spans="8:52" s="22" customFormat="1" ht="12.6" customHeight="1" x14ac:dyDescent="0.25">
      <c r="H393"/>
      <c r="I393"/>
      <c r="J393" s="2"/>
      <c r="K393"/>
      <c r="L393"/>
      <c r="M393"/>
      <c r="N393"/>
      <c r="O393"/>
      <c r="P393"/>
      <c r="Q393"/>
      <c r="R393"/>
      <c r="S393"/>
      <c r="T393"/>
      <c r="U393"/>
      <c r="V393"/>
      <c r="W393"/>
      <c r="X393"/>
      <c r="Y393"/>
      <c r="Z393"/>
      <c r="AA393"/>
      <c r="AB393"/>
      <c r="AC393"/>
      <c r="AD393"/>
      <c r="AE393"/>
      <c r="AF393"/>
      <c r="AG393"/>
      <c r="AH393"/>
      <c r="AI393"/>
      <c r="AJ393"/>
      <c r="AK393"/>
      <c r="AL393"/>
      <c r="AM393"/>
      <c r="AN393"/>
      <c r="AO393"/>
      <c r="AP393"/>
      <c r="AQ393"/>
      <c r="AR393"/>
      <c r="AS393"/>
      <c r="AT393"/>
      <c r="AU393"/>
      <c r="AV393"/>
      <c r="AW393"/>
      <c r="AX393"/>
      <c r="AY393"/>
      <c r="AZ393"/>
    </row>
    <row r="394" spans="8:52" s="22" customFormat="1" ht="12.6" customHeight="1" x14ac:dyDescent="0.25">
      <c r="H394"/>
      <c r="I394"/>
      <c r="J394" s="2"/>
      <c r="K394"/>
      <c r="L394"/>
      <c r="M394"/>
      <c r="N394"/>
      <c r="O394"/>
      <c r="P394"/>
      <c r="Q394"/>
      <c r="R394"/>
      <c r="S394"/>
      <c r="T394"/>
      <c r="U394"/>
      <c r="V394"/>
      <c r="W394"/>
      <c r="X394"/>
      <c r="Y394"/>
      <c r="Z394"/>
      <c r="AA394"/>
      <c r="AB394"/>
      <c r="AC394"/>
      <c r="AD394"/>
      <c r="AE394"/>
      <c r="AF394"/>
      <c r="AG394"/>
      <c r="AH394"/>
      <c r="AI394"/>
      <c r="AJ394"/>
      <c r="AK394"/>
      <c r="AL394"/>
      <c r="AM394"/>
      <c r="AN394"/>
      <c r="AO394"/>
      <c r="AP394"/>
      <c r="AQ394"/>
      <c r="AR394"/>
      <c r="AS394"/>
      <c r="AT394"/>
      <c r="AU394"/>
      <c r="AV394"/>
      <c r="AW394"/>
      <c r="AX394"/>
      <c r="AY394"/>
      <c r="AZ394"/>
    </row>
    <row r="395" spans="8:52" s="22" customFormat="1" ht="12.6" customHeight="1" x14ac:dyDescent="0.25">
      <c r="H395"/>
      <c r="I395"/>
      <c r="J395" s="2"/>
      <c r="K395"/>
      <c r="L395"/>
      <c r="M395"/>
      <c r="N395"/>
      <c r="O395"/>
      <c r="P395"/>
      <c r="Q395"/>
      <c r="R395"/>
      <c r="S395"/>
      <c r="T395"/>
      <c r="U395"/>
      <c r="V395"/>
      <c r="W395"/>
      <c r="X395"/>
      <c r="Y395"/>
      <c r="Z395"/>
      <c r="AA395"/>
      <c r="AB395"/>
      <c r="AC395"/>
      <c r="AD395"/>
      <c r="AE395"/>
      <c r="AF395"/>
      <c r="AG395"/>
      <c r="AH395"/>
      <c r="AI395"/>
      <c r="AJ395"/>
      <c r="AK395"/>
      <c r="AL395"/>
      <c r="AM395"/>
      <c r="AN395"/>
      <c r="AO395"/>
      <c r="AP395"/>
      <c r="AQ395"/>
      <c r="AR395"/>
      <c r="AS395"/>
      <c r="AT395"/>
      <c r="AU395"/>
      <c r="AV395"/>
      <c r="AW395"/>
      <c r="AX395"/>
      <c r="AY395"/>
      <c r="AZ395"/>
    </row>
    <row r="396" spans="8:52" s="22" customFormat="1" ht="12.6" customHeight="1" x14ac:dyDescent="0.25">
      <c r="H396"/>
      <c r="I396"/>
      <c r="J396" s="2"/>
      <c r="K396"/>
      <c r="L396"/>
      <c r="M396"/>
      <c r="N396"/>
      <c r="O396"/>
      <c r="P396"/>
      <c r="Q396"/>
      <c r="R396"/>
      <c r="S396"/>
      <c r="T396"/>
      <c r="U396"/>
      <c r="V396"/>
      <c r="W396"/>
      <c r="X396"/>
      <c r="Y396"/>
      <c r="Z396"/>
      <c r="AA396"/>
      <c r="AB396"/>
      <c r="AC396"/>
      <c r="AD396"/>
      <c r="AE396"/>
      <c r="AF396"/>
      <c r="AG396"/>
      <c r="AH396"/>
      <c r="AI396"/>
      <c r="AJ396"/>
      <c r="AK396"/>
      <c r="AL396"/>
      <c r="AM396"/>
      <c r="AN396"/>
      <c r="AO396"/>
      <c r="AP396"/>
      <c r="AQ396"/>
      <c r="AR396"/>
      <c r="AS396"/>
      <c r="AT396"/>
      <c r="AU396"/>
      <c r="AV396"/>
      <c r="AW396"/>
      <c r="AX396"/>
      <c r="AY396"/>
      <c r="AZ396"/>
    </row>
    <row r="397" spans="8:52" s="22" customFormat="1" ht="12.6" customHeight="1" x14ac:dyDescent="0.25">
      <c r="H397"/>
      <c r="I397"/>
      <c r="J397" s="2"/>
      <c r="K397"/>
      <c r="L397"/>
      <c r="M397"/>
      <c r="N397"/>
      <c r="O397"/>
      <c r="P397"/>
      <c r="Q397"/>
      <c r="R397"/>
      <c r="S397"/>
      <c r="T397"/>
      <c r="U397"/>
      <c r="V397"/>
      <c r="W397"/>
      <c r="X397"/>
      <c r="Y397"/>
      <c r="Z397"/>
      <c r="AA397"/>
      <c r="AB397"/>
      <c r="AC397"/>
      <c r="AD397"/>
      <c r="AE397"/>
      <c r="AF397"/>
      <c r="AG397"/>
      <c r="AH397"/>
      <c r="AI397"/>
      <c r="AJ397"/>
      <c r="AK397"/>
      <c r="AL397"/>
      <c r="AM397"/>
      <c r="AN397"/>
      <c r="AO397"/>
      <c r="AP397"/>
      <c r="AQ397"/>
      <c r="AR397"/>
      <c r="AS397"/>
      <c r="AT397"/>
      <c r="AU397"/>
      <c r="AV397"/>
      <c r="AW397"/>
      <c r="AX397"/>
      <c r="AY397"/>
      <c r="AZ397"/>
    </row>
    <row r="398" spans="8:52" s="22" customFormat="1" ht="12.6" customHeight="1" x14ac:dyDescent="0.25">
      <c r="H398"/>
      <c r="I398"/>
      <c r="J398" s="2"/>
      <c r="K398"/>
      <c r="L398"/>
      <c r="M398"/>
      <c r="N398"/>
      <c r="O398"/>
      <c r="P398"/>
      <c r="Q398"/>
      <c r="R398"/>
      <c r="S398"/>
      <c r="T398"/>
      <c r="U398"/>
      <c r="V398"/>
      <c r="W398"/>
      <c r="X398"/>
      <c r="Y398"/>
      <c r="Z398"/>
      <c r="AA398"/>
      <c r="AB398"/>
      <c r="AC398"/>
      <c r="AD398"/>
      <c r="AE398"/>
      <c r="AF398"/>
      <c r="AG398"/>
      <c r="AH398"/>
      <c r="AI398"/>
      <c r="AJ398"/>
      <c r="AK398"/>
      <c r="AL398"/>
      <c r="AM398"/>
      <c r="AN398"/>
      <c r="AO398"/>
      <c r="AP398"/>
      <c r="AQ398"/>
      <c r="AR398"/>
      <c r="AS398"/>
      <c r="AT398"/>
      <c r="AU398"/>
      <c r="AV398"/>
      <c r="AW398"/>
      <c r="AX398"/>
      <c r="AY398"/>
      <c r="AZ398"/>
    </row>
    <row r="399" spans="8:52" s="22" customFormat="1" ht="12.6" customHeight="1" x14ac:dyDescent="0.25">
      <c r="H399"/>
      <c r="I399"/>
      <c r="J399" s="2"/>
      <c r="K399"/>
      <c r="L399"/>
      <c r="M399"/>
      <c r="N399"/>
      <c r="O399"/>
      <c r="P399"/>
      <c r="Q399"/>
      <c r="R399"/>
      <c r="S399"/>
      <c r="T399"/>
      <c r="U399"/>
      <c r="V399"/>
      <c r="W399"/>
      <c r="X399"/>
      <c r="Y399"/>
      <c r="Z399"/>
      <c r="AA399"/>
      <c r="AB399"/>
      <c r="AC399"/>
      <c r="AD399"/>
      <c r="AE399"/>
      <c r="AF399"/>
      <c r="AG399"/>
      <c r="AH399"/>
      <c r="AI399"/>
      <c r="AJ399"/>
      <c r="AK399"/>
      <c r="AL399"/>
      <c r="AM399"/>
      <c r="AN399"/>
      <c r="AO399"/>
      <c r="AP399"/>
      <c r="AQ399"/>
      <c r="AR399"/>
      <c r="AS399"/>
      <c r="AT399"/>
      <c r="AU399"/>
      <c r="AV399"/>
      <c r="AW399"/>
      <c r="AX399"/>
      <c r="AY399"/>
      <c r="AZ399"/>
    </row>
    <row r="400" spans="8:52" s="22" customFormat="1" ht="12.6" customHeight="1" x14ac:dyDescent="0.25">
      <c r="H400"/>
      <c r="I400"/>
      <c r="J400" s="2"/>
      <c r="K400"/>
      <c r="L400"/>
      <c r="M400"/>
      <c r="N400"/>
      <c r="O400"/>
      <c r="P400"/>
      <c r="Q400"/>
      <c r="R400"/>
      <c r="S400"/>
      <c r="T400"/>
      <c r="U400"/>
      <c r="V400"/>
      <c r="W400"/>
      <c r="X400"/>
      <c r="Y400"/>
      <c r="Z400"/>
      <c r="AA400"/>
      <c r="AB400"/>
      <c r="AC400"/>
      <c r="AD400"/>
      <c r="AE400"/>
      <c r="AF400"/>
      <c r="AG400"/>
      <c r="AH400"/>
      <c r="AI400"/>
      <c r="AJ400"/>
      <c r="AK400"/>
      <c r="AL400"/>
      <c r="AM400"/>
      <c r="AN400"/>
      <c r="AO400"/>
      <c r="AP400"/>
      <c r="AQ400"/>
      <c r="AR400"/>
      <c r="AS400"/>
      <c r="AT400"/>
      <c r="AU400"/>
      <c r="AV400"/>
      <c r="AW400"/>
      <c r="AX400"/>
      <c r="AY400"/>
      <c r="AZ400"/>
    </row>
    <row r="401" spans="8:52" s="22" customFormat="1" ht="12.6" customHeight="1" x14ac:dyDescent="0.25">
      <c r="H401"/>
      <c r="I401"/>
      <c r="J401" s="2"/>
      <c r="K401"/>
      <c r="L401"/>
      <c r="M401"/>
      <c r="N401"/>
      <c r="O401"/>
      <c r="P401"/>
      <c r="Q401"/>
      <c r="R401"/>
      <c r="S401"/>
      <c r="T401"/>
      <c r="U401"/>
      <c r="V401"/>
      <c r="W401"/>
      <c r="X401"/>
      <c r="Y401"/>
      <c r="Z401"/>
      <c r="AA401"/>
      <c r="AB401"/>
      <c r="AC401"/>
      <c r="AD401"/>
      <c r="AE401"/>
      <c r="AF401"/>
      <c r="AG401"/>
      <c r="AH401"/>
      <c r="AI401"/>
      <c r="AJ401"/>
      <c r="AK401"/>
      <c r="AL401"/>
      <c r="AM401"/>
      <c r="AN401"/>
      <c r="AO401"/>
      <c r="AP401"/>
      <c r="AQ401"/>
      <c r="AR401"/>
      <c r="AS401"/>
      <c r="AT401"/>
      <c r="AU401"/>
      <c r="AV401"/>
      <c r="AW401"/>
      <c r="AX401"/>
      <c r="AY401"/>
      <c r="AZ401"/>
    </row>
    <row r="402" spans="8:52" s="22" customFormat="1" ht="12.6" customHeight="1" x14ac:dyDescent="0.25">
      <c r="H402"/>
      <c r="I402"/>
      <c r="J402" s="2"/>
      <c r="K402"/>
      <c r="L402"/>
      <c r="M402"/>
      <c r="N402"/>
      <c r="O402"/>
      <c r="P402"/>
      <c r="Q402"/>
      <c r="R402"/>
      <c r="S402"/>
      <c r="T402"/>
      <c r="U402"/>
      <c r="V402"/>
      <c r="W402"/>
      <c r="X402"/>
      <c r="Y402"/>
      <c r="Z402"/>
      <c r="AA402"/>
      <c r="AB402"/>
      <c r="AC402"/>
      <c r="AD402"/>
      <c r="AE402"/>
      <c r="AF402"/>
      <c r="AG402"/>
      <c r="AH402"/>
      <c r="AI402"/>
      <c r="AJ402"/>
      <c r="AK402"/>
      <c r="AL402"/>
      <c r="AM402"/>
      <c r="AN402"/>
      <c r="AO402"/>
      <c r="AP402"/>
      <c r="AQ402"/>
      <c r="AR402"/>
      <c r="AS402"/>
      <c r="AT402"/>
      <c r="AU402"/>
      <c r="AV402"/>
      <c r="AW402"/>
      <c r="AX402"/>
      <c r="AY402"/>
      <c r="AZ402"/>
    </row>
    <row r="403" spans="8:52" s="22" customFormat="1" ht="12.6" customHeight="1" x14ac:dyDescent="0.25">
      <c r="H403"/>
      <c r="I403"/>
      <c r="J403" s="2"/>
      <c r="K403"/>
      <c r="L403"/>
      <c r="M403"/>
      <c r="N403"/>
      <c r="O403"/>
      <c r="P403"/>
      <c r="Q403"/>
      <c r="R403"/>
      <c r="S403"/>
      <c r="T403"/>
      <c r="U403"/>
      <c r="V403"/>
      <c r="W403"/>
      <c r="X403"/>
      <c r="Y403"/>
      <c r="Z403"/>
      <c r="AA403"/>
      <c r="AB403"/>
      <c r="AC403"/>
      <c r="AD403"/>
      <c r="AE403"/>
      <c r="AF403"/>
      <c r="AG403"/>
      <c r="AH403"/>
      <c r="AI403"/>
      <c r="AJ403"/>
      <c r="AK403"/>
      <c r="AL403"/>
      <c r="AM403"/>
      <c r="AN403"/>
      <c r="AO403"/>
      <c r="AP403"/>
      <c r="AQ403"/>
      <c r="AR403"/>
      <c r="AS403"/>
      <c r="AT403"/>
      <c r="AU403"/>
      <c r="AV403"/>
      <c r="AW403"/>
      <c r="AX403"/>
      <c r="AY403"/>
      <c r="AZ403"/>
    </row>
    <row r="404" spans="8:52" s="22" customFormat="1" ht="12.6" customHeight="1" x14ac:dyDescent="0.25">
      <c r="H404"/>
      <c r="I404"/>
      <c r="J404" s="2"/>
      <c r="K404"/>
      <c r="L404"/>
      <c r="M404"/>
      <c r="N404"/>
      <c r="O404"/>
      <c r="P404"/>
      <c r="Q404"/>
      <c r="R404"/>
      <c r="S404"/>
      <c r="T404"/>
      <c r="U404"/>
      <c r="V404"/>
      <c r="W404"/>
      <c r="X404"/>
      <c r="Y404"/>
      <c r="Z404"/>
      <c r="AA404"/>
      <c r="AB404"/>
      <c r="AC404"/>
      <c r="AD404"/>
      <c r="AE404"/>
      <c r="AF404"/>
      <c r="AG404"/>
      <c r="AH404"/>
      <c r="AI404"/>
      <c r="AJ404"/>
      <c r="AK404"/>
      <c r="AL404"/>
      <c r="AM404"/>
      <c r="AN404"/>
      <c r="AO404"/>
      <c r="AP404"/>
      <c r="AQ404"/>
      <c r="AR404"/>
      <c r="AS404"/>
      <c r="AT404"/>
      <c r="AU404"/>
      <c r="AV404"/>
      <c r="AW404"/>
      <c r="AX404"/>
      <c r="AY404"/>
      <c r="AZ404"/>
    </row>
    <row r="405" spans="8:52" s="22" customFormat="1" ht="12.6" customHeight="1" x14ac:dyDescent="0.25">
      <c r="H405"/>
      <c r="I405"/>
      <c r="J405" s="2"/>
      <c r="K405"/>
      <c r="L405"/>
      <c r="M405"/>
      <c r="N405"/>
      <c r="O405"/>
      <c r="P405"/>
      <c r="Q405"/>
      <c r="R405"/>
      <c r="S405"/>
      <c r="T405"/>
      <c r="U405"/>
      <c r="V405"/>
      <c r="W405"/>
      <c r="X405"/>
      <c r="Y405"/>
      <c r="Z405"/>
      <c r="AA405"/>
      <c r="AB405"/>
      <c r="AC405"/>
      <c r="AD405"/>
      <c r="AE405"/>
      <c r="AF405"/>
      <c r="AG405"/>
      <c r="AH405"/>
      <c r="AI405"/>
      <c r="AJ405"/>
      <c r="AK405"/>
      <c r="AL405"/>
      <c r="AM405"/>
      <c r="AN405"/>
      <c r="AO405"/>
      <c r="AP405"/>
      <c r="AQ405"/>
      <c r="AR405"/>
      <c r="AS405"/>
      <c r="AT405"/>
      <c r="AU405"/>
      <c r="AV405"/>
      <c r="AW405"/>
      <c r="AX405"/>
      <c r="AY405"/>
      <c r="AZ405"/>
    </row>
    <row r="406" spans="8:52" s="22" customFormat="1" ht="12.6" customHeight="1" x14ac:dyDescent="0.25">
      <c r="H406"/>
      <c r="I406"/>
      <c r="J406" s="2"/>
      <c r="K406"/>
      <c r="L406"/>
      <c r="M406"/>
      <c r="N406"/>
      <c r="O406"/>
      <c r="P406"/>
      <c r="Q406"/>
      <c r="R406"/>
      <c r="S406"/>
      <c r="T406"/>
      <c r="U406"/>
      <c r="V406"/>
      <c r="W406"/>
      <c r="X406"/>
      <c r="Y406"/>
      <c r="Z406"/>
      <c r="AA406"/>
      <c r="AB406"/>
      <c r="AC406"/>
      <c r="AD406"/>
      <c r="AE406"/>
      <c r="AF406"/>
      <c r="AG406"/>
      <c r="AH406"/>
      <c r="AI406"/>
      <c r="AJ406"/>
      <c r="AK406"/>
      <c r="AL406"/>
      <c r="AM406"/>
      <c r="AN406"/>
      <c r="AO406"/>
      <c r="AP406"/>
      <c r="AQ406"/>
      <c r="AR406"/>
      <c r="AS406"/>
      <c r="AT406"/>
      <c r="AU406"/>
      <c r="AV406"/>
      <c r="AW406"/>
      <c r="AX406"/>
      <c r="AY406"/>
      <c r="AZ406"/>
    </row>
    <row r="407" spans="8:52" s="22" customFormat="1" ht="12.6" customHeight="1" x14ac:dyDescent="0.25">
      <c r="H407"/>
      <c r="I407"/>
      <c r="J407" s="2"/>
      <c r="K407"/>
      <c r="L407"/>
      <c r="M407"/>
      <c r="N407"/>
      <c r="O407"/>
      <c r="P407"/>
      <c r="Q407"/>
      <c r="R407"/>
      <c r="S407"/>
      <c r="T407"/>
      <c r="U407"/>
      <c r="V407"/>
      <c r="W407"/>
      <c r="X407"/>
      <c r="Y407"/>
      <c r="Z407"/>
      <c r="AA407"/>
      <c r="AB407"/>
      <c r="AC407"/>
      <c r="AD407"/>
      <c r="AE407"/>
      <c r="AF407"/>
      <c r="AG407"/>
      <c r="AH407"/>
      <c r="AI407"/>
      <c r="AJ407"/>
      <c r="AK407"/>
      <c r="AL407"/>
      <c r="AM407"/>
      <c r="AN407"/>
      <c r="AO407"/>
      <c r="AP407"/>
      <c r="AQ407"/>
      <c r="AR407"/>
      <c r="AS407"/>
      <c r="AT407"/>
      <c r="AU407"/>
      <c r="AV407"/>
      <c r="AW407"/>
      <c r="AX407"/>
      <c r="AY407"/>
      <c r="AZ407"/>
    </row>
    <row r="408" spans="8:52" s="22" customFormat="1" ht="12.6" customHeight="1" x14ac:dyDescent="0.25">
      <c r="H408"/>
      <c r="I408"/>
      <c r="J408" s="2"/>
      <c r="K408"/>
      <c r="L408"/>
      <c r="M408"/>
      <c r="N408"/>
      <c r="O408"/>
      <c r="P408"/>
      <c r="Q408"/>
      <c r="R408"/>
      <c r="S408"/>
      <c r="T408"/>
      <c r="U408"/>
      <c r="V408"/>
      <c r="W408"/>
      <c r="X408"/>
      <c r="Y408"/>
      <c r="Z408"/>
      <c r="AA408"/>
      <c r="AB408"/>
      <c r="AC408"/>
      <c r="AD408"/>
      <c r="AE408"/>
      <c r="AF408"/>
      <c r="AG408"/>
      <c r="AH408"/>
      <c r="AI408"/>
      <c r="AJ408"/>
      <c r="AK408"/>
      <c r="AL408"/>
      <c r="AM408"/>
      <c r="AN408"/>
      <c r="AO408"/>
      <c r="AP408"/>
      <c r="AQ408"/>
      <c r="AR408"/>
      <c r="AS408"/>
      <c r="AT408"/>
      <c r="AU408"/>
      <c r="AV408"/>
      <c r="AW408"/>
      <c r="AX408"/>
      <c r="AY408"/>
      <c r="AZ408"/>
    </row>
    <row r="409" spans="8:52" s="22" customFormat="1" ht="12.6" customHeight="1" x14ac:dyDescent="0.25">
      <c r="H409"/>
      <c r="I409"/>
      <c r="J409" s="2"/>
      <c r="K409"/>
      <c r="L409"/>
      <c r="M409"/>
      <c r="N409"/>
      <c r="O409"/>
      <c r="P409"/>
      <c r="Q409"/>
      <c r="R409"/>
      <c r="S409"/>
      <c r="T409"/>
      <c r="U409"/>
      <c r="V409"/>
      <c r="W409"/>
      <c r="X409"/>
      <c r="Y409"/>
      <c r="Z409"/>
      <c r="AA409"/>
      <c r="AB409"/>
      <c r="AC409"/>
      <c r="AD409"/>
      <c r="AE409"/>
      <c r="AF409"/>
      <c r="AG409"/>
      <c r="AH409"/>
      <c r="AI409"/>
      <c r="AJ409"/>
      <c r="AK409"/>
      <c r="AL409"/>
      <c r="AM409"/>
      <c r="AN409"/>
      <c r="AO409"/>
      <c r="AP409"/>
      <c r="AQ409"/>
      <c r="AR409"/>
      <c r="AS409"/>
      <c r="AT409"/>
      <c r="AU409"/>
      <c r="AV409"/>
      <c r="AW409"/>
      <c r="AX409"/>
      <c r="AY409"/>
      <c r="AZ409"/>
    </row>
    <row r="410" spans="8:52" s="22" customFormat="1" ht="12.6" customHeight="1" x14ac:dyDescent="0.25">
      <c r="H410"/>
      <c r="I410"/>
      <c r="J410" s="2"/>
      <c r="K410"/>
      <c r="L410"/>
      <c r="M410"/>
      <c r="N410"/>
      <c r="O410"/>
      <c r="P410"/>
      <c r="Q410"/>
      <c r="R410"/>
      <c r="S410"/>
      <c r="T410"/>
      <c r="U410"/>
      <c r="V410"/>
      <c r="W410"/>
      <c r="X410"/>
      <c r="Y410"/>
      <c r="Z410"/>
      <c r="AA410"/>
      <c r="AB410"/>
      <c r="AC410"/>
      <c r="AD410"/>
      <c r="AE410"/>
      <c r="AF410"/>
      <c r="AG410"/>
      <c r="AH410"/>
      <c r="AI410"/>
      <c r="AJ410"/>
      <c r="AK410"/>
      <c r="AL410"/>
      <c r="AM410"/>
      <c r="AN410"/>
      <c r="AO410"/>
      <c r="AP410"/>
      <c r="AQ410"/>
      <c r="AR410"/>
      <c r="AS410"/>
      <c r="AT410"/>
      <c r="AU410"/>
      <c r="AV410"/>
      <c r="AW410"/>
      <c r="AX410"/>
      <c r="AY410"/>
      <c r="AZ410"/>
    </row>
  </sheetData>
  <mergeCells count="17">
    <mergeCell ref="A8:B8"/>
    <mergeCell ref="L7:L8"/>
    <mergeCell ref="M7:M8"/>
    <mergeCell ref="N7:N8"/>
    <mergeCell ref="O7:O8"/>
    <mergeCell ref="A7:B7"/>
    <mergeCell ref="C7:G7"/>
    <mergeCell ref="H7:H8"/>
    <mergeCell ref="I7:I8"/>
    <mergeCell ref="J7:J8"/>
    <mergeCell ref="K7:K8"/>
    <mergeCell ref="R7:R8"/>
    <mergeCell ref="S7:AT7"/>
    <mergeCell ref="AU7:AZ7"/>
    <mergeCell ref="BA7:BH7"/>
    <mergeCell ref="P7:P8"/>
    <mergeCell ref="Q7:Q8"/>
  </mergeCells>
  <conditionalFormatting sqref="M11:M26 M28:M69">
    <cfRule type="cellIs" dxfId="6" priority="3" stopIfTrue="1" operator="lessThan">
      <formula>0</formula>
    </cfRule>
  </conditionalFormatting>
  <conditionalFormatting sqref="M71:M133">
    <cfRule type="cellIs" dxfId="5" priority="1" stopIfTrue="1" operator="lessThan">
      <formula>0</formula>
    </cfRule>
  </conditionalFormatting>
  <printOptions horizontalCentered="1"/>
  <pageMargins left="0.25" right="0.25" top="0.75" bottom="0.75" header="0.3" footer="0.3"/>
  <pageSetup scale="82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BDE448-7377-47E3-B52B-DDEAC357253E}">
  <sheetPr>
    <tabColor theme="9" tint="-0.249977111117893"/>
  </sheetPr>
  <dimension ref="A1:BJ134"/>
  <sheetViews>
    <sheetView zoomScaleNormal="100" workbookViewId="0">
      <pane xSplit="2" ySplit="8" topLeftCell="C9" activePane="bottomRight" state="frozen"/>
      <selection pane="topRight" activeCell="F1" sqref="F1"/>
      <selection pane="bottomLeft" activeCell="A12" sqref="A12"/>
      <selection pane="bottomRight" activeCell="B140" sqref="B140"/>
    </sheetView>
  </sheetViews>
  <sheetFormatPr baseColWidth="10" defaultColWidth="11.44140625" defaultRowHeight="13.2" x14ac:dyDescent="0.25"/>
  <cols>
    <col min="1" max="1" width="11.44140625" style="51"/>
    <col min="2" max="2" width="37.109375" customWidth="1"/>
    <col min="3" max="3" width="14.88671875" customWidth="1"/>
    <col min="4" max="4" width="14.44140625" hidden="1" customWidth="1"/>
    <col min="5" max="5" width="14.5546875" customWidth="1"/>
    <col min="6" max="6" width="14.88671875" customWidth="1"/>
    <col min="7" max="7" width="13.88671875" hidden="1" customWidth="1"/>
    <col min="8" max="9" width="13.6640625" hidden="1" customWidth="1"/>
    <col min="10" max="10" width="12.88671875" hidden="1" customWidth="1"/>
    <col min="11" max="11" width="14" customWidth="1"/>
    <col min="12" max="12" width="13.88671875" customWidth="1"/>
    <col min="13" max="13" width="15.6640625" hidden="1" customWidth="1"/>
    <col min="14" max="14" width="15.44140625" customWidth="1"/>
    <col min="15" max="15" width="14" hidden="1" customWidth="1"/>
    <col min="16" max="16" width="13.88671875" hidden="1" customWidth="1"/>
    <col min="17" max="17" width="17.88671875" customWidth="1"/>
    <col min="18" max="18" width="14.5546875" hidden="1" customWidth="1"/>
    <col min="19" max="46" width="13.33203125" hidden="1" customWidth="1"/>
    <col min="47" max="47" width="12.33203125" hidden="1" customWidth="1"/>
    <col min="48" max="51" width="0" hidden="1" customWidth="1"/>
    <col min="52" max="52" width="12.33203125" hidden="1" customWidth="1"/>
    <col min="53" max="53" width="12.88671875" hidden="1" customWidth="1"/>
    <col min="54" max="54" width="0" hidden="1" customWidth="1"/>
    <col min="55" max="55" width="11.6640625" hidden="1" customWidth="1"/>
    <col min="56" max="58" width="0" hidden="1" customWidth="1"/>
    <col min="59" max="59" width="12.33203125" hidden="1" customWidth="1"/>
    <col min="60" max="60" width="0" hidden="1" customWidth="1"/>
  </cols>
  <sheetData>
    <row r="1" spans="1:59" x14ac:dyDescent="0.25">
      <c r="A1" s="11" t="s">
        <v>317</v>
      </c>
      <c r="C1" s="22"/>
      <c r="I1" s="22"/>
      <c r="P1" s="24"/>
      <c r="Q1" s="24"/>
      <c r="R1" s="1"/>
      <c r="BA1" s="22"/>
    </row>
    <row r="2" spans="1:59" x14ac:dyDescent="0.25">
      <c r="A2" s="51" t="s">
        <v>1</v>
      </c>
      <c r="C2" s="26"/>
      <c r="H2" s="49"/>
      <c r="I2" s="49"/>
      <c r="J2" s="49"/>
      <c r="O2" s="49">
        <f>20000*7</f>
        <v>140000</v>
      </c>
      <c r="P2" s="24"/>
      <c r="Q2" s="24"/>
      <c r="R2" s="1"/>
      <c r="BA2" s="22"/>
    </row>
    <row r="3" spans="1:59" ht="12.75" customHeight="1" x14ac:dyDescent="0.25">
      <c r="A3" s="11" t="s">
        <v>2</v>
      </c>
      <c r="C3" s="10"/>
      <c r="D3" s="10"/>
      <c r="E3" s="10"/>
      <c r="F3" s="10"/>
      <c r="G3" s="10"/>
      <c r="H3" s="22"/>
      <c r="I3" s="22"/>
      <c r="J3" s="22"/>
      <c r="K3" s="10"/>
      <c r="L3" s="10"/>
      <c r="M3" s="52"/>
      <c r="N3" s="10"/>
      <c r="O3" s="10"/>
      <c r="P3" s="10"/>
      <c r="Q3" s="24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</row>
    <row r="4" spans="1:59" ht="14.25" customHeight="1" x14ac:dyDescent="0.25">
      <c r="A4" s="11" t="s">
        <v>318</v>
      </c>
      <c r="C4" s="10"/>
      <c r="D4" s="10"/>
      <c r="E4" s="10"/>
      <c r="F4" s="10"/>
      <c r="G4" s="10"/>
      <c r="H4" s="22"/>
      <c r="I4" s="22"/>
      <c r="J4" s="22"/>
      <c r="K4" s="22"/>
      <c r="L4" s="10"/>
      <c r="M4" s="53"/>
      <c r="N4" s="10"/>
      <c r="O4" s="10"/>
      <c r="P4" s="10"/>
      <c r="Q4" s="24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</row>
    <row r="5" spans="1:59" ht="13.8" x14ac:dyDescent="0.25">
      <c r="A5" s="11"/>
      <c r="C5" s="26"/>
      <c r="H5" s="22"/>
      <c r="I5" s="22"/>
      <c r="J5" s="22"/>
      <c r="L5" s="49"/>
      <c r="M5" s="28"/>
      <c r="P5" s="24"/>
      <c r="Q5" s="24"/>
      <c r="R5" s="9" t="s">
        <v>319</v>
      </c>
      <c r="BA5" s="22"/>
    </row>
    <row r="6" spans="1:59" x14ac:dyDescent="0.25">
      <c r="B6" s="22"/>
      <c r="C6" s="22"/>
      <c r="H6" s="22"/>
      <c r="J6" s="22"/>
      <c r="P6" s="24"/>
      <c r="Q6" s="24"/>
      <c r="BA6" s="22"/>
    </row>
    <row r="7" spans="1:59" ht="18" customHeight="1" x14ac:dyDescent="0.3">
      <c r="A7" s="100" t="s">
        <v>21</v>
      </c>
      <c r="B7" s="101"/>
      <c r="C7" s="82" t="s">
        <v>6</v>
      </c>
      <c r="D7" s="82"/>
      <c r="E7" s="82"/>
      <c r="F7" s="82"/>
      <c r="G7" s="80" t="s">
        <v>7</v>
      </c>
      <c r="H7" s="80" t="s">
        <v>8</v>
      </c>
      <c r="I7" s="80" t="s">
        <v>9</v>
      </c>
      <c r="J7" s="80" t="s">
        <v>10</v>
      </c>
      <c r="K7" s="80" t="s">
        <v>330</v>
      </c>
      <c r="L7" s="80" t="s">
        <v>12</v>
      </c>
      <c r="M7" s="80" t="s">
        <v>13</v>
      </c>
      <c r="N7" s="80" t="s">
        <v>14</v>
      </c>
      <c r="O7" s="80" t="s">
        <v>15</v>
      </c>
      <c r="P7" s="80" t="s">
        <v>16</v>
      </c>
      <c r="Q7" s="80" t="s">
        <v>17</v>
      </c>
      <c r="R7" s="87" t="s">
        <v>18</v>
      </c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  <c r="AI7" s="88"/>
      <c r="AJ7" s="88"/>
      <c r="AK7" s="88"/>
      <c r="AL7" s="88"/>
      <c r="AM7" s="88"/>
      <c r="AN7" s="88"/>
      <c r="AO7" s="88"/>
      <c r="AP7" s="88"/>
      <c r="AQ7" s="88"/>
      <c r="AR7" s="88"/>
      <c r="AS7" s="89"/>
      <c r="AT7" s="90" t="s">
        <v>282</v>
      </c>
      <c r="AU7" s="90"/>
      <c r="AV7" s="90"/>
      <c r="AW7" s="90"/>
      <c r="AX7" s="90"/>
      <c r="AY7" s="90"/>
      <c r="AZ7" s="91" t="s">
        <v>283</v>
      </c>
      <c r="BA7" s="91"/>
      <c r="BB7" s="91"/>
      <c r="BC7" s="91"/>
      <c r="BD7" s="91"/>
      <c r="BE7" s="91"/>
      <c r="BF7" s="91"/>
      <c r="BG7" s="91"/>
    </row>
    <row r="8" spans="1:59" ht="52.8" x14ac:dyDescent="0.25">
      <c r="A8" s="102"/>
      <c r="B8" s="103"/>
      <c r="C8" s="31" t="s">
        <v>22</v>
      </c>
      <c r="D8" s="54" t="s">
        <v>23</v>
      </c>
      <c r="E8" s="13" t="s">
        <v>285</v>
      </c>
      <c r="F8" s="31" t="s">
        <v>25</v>
      </c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33" t="s">
        <v>26</v>
      </c>
      <c r="S8" s="13" t="s">
        <v>286</v>
      </c>
      <c r="T8" s="13" t="s">
        <v>287</v>
      </c>
      <c r="U8" s="13" t="s">
        <v>320</v>
      </c>
      <c r="V8" s="13" t="s">
        <v>289</v>
      </c>
      <c r="W8" s="13" t="s">
        <v>31</v>
      </c>
      <c r="X8" s="13" t="s">
        <v>290</v>
      </c>
      <c r="Y8" s="13" t="s">
        <v>33</v>
      </c>
      <c r="Z8" s="13" t="s">
        <v>34</v>
      </c>
      <c r="AA8" s="13" t="s">
        <v>291</v>
      </c>
      <c r="AB8" s="13" t="s">
        <v>36</v>
      </c>
      <c r="AC8" s="13" t="s">
        <v>292</v>
      </c>
      <c r="AD8" s="13" t="s">
        <v>38</v>
      </c>
      <c r="AE8" s="13" t="s">
        <v>39</v>
      </c>
      <c r="AF8" s="13" t="s">
        <v>40</v>
      </c>
      <c r="AG8" s="13" t="s">
        <v>41</v>
      </c>
      <c r="AH8" s="13" t="s">
        <v>42</v>
      </c>
      <c r="AI8" s="13" t="s">
        <v>43</v>
      </c>
      <c r="AJ8" s="13" t="s">
        <v>44</v>
      </c>
      <c r="AK8" s="13" t="s">
        <v>45</v>
      </c>
      <c r="AL8" s="13" t="s">
        <v>46</v>
      </c>
      <c r="AM8" s="13" t="s">
        <v>47</v>
      </c>
      <c r="AN8" s="13" t="s">
        <v>48</v>
      </c>
      <c r="AO8" s="13" t="s">
        <v>49</v>
      </c>
      <c r="AP8" s="13" t="s">
        <v>50</v>
      </c>
      <c r="AQ8" s="13" t="s">
        <v>51</v>
      </c>
      <c r="AR8" s="13" t="s">
        <v>52</v>
      </c>
      <c r="AS8" s="13" t="s">
        <v>53</v>
      </c>
      <c r="AT8" s="13" t="s">
        <v>293</v>
      </c>
      <c r="AU8" s="13" t="s">
        <v>294</v>
      </c>
      <c r="AV8" s="13" t="s">
        <v>295</v>
      </c>
      <c r="AW8" s="13" t="s">
        <v>296</v>
      </c>
      <c r="AX8" s="13" t="s">
        <v>297</v>
      </c>
      <c r="AY8" s="13" t="s">
        <v>298</v>
      </c>
      <c r="AZ8" s="14" t="s">
        <v>299</v>
      </c>
      <c r="BA8" s="14" t="s">
        <v>300</v>
      </c>
      <c r="BB8" s="13" t="s">
        <v>321</v>
      </c>
      <c r="BC8" s="13" t="s">
        <v>302</v>
      </c>
      <c r="BD8" s="13" t="s">
        <v>303</v>
      </c>
      <c r="BE8" s="14" t="s">
        <v>304</v>
      </c>
      <c r="BF8" s="14" t="s">
        <v>305</v>
      </c>
      <c r="BG8" s="13" t="s">
        <v>284</v>
      </c>
    </row>
    <row r="9" spans="1:59" ht="21" x14ac:dyDescent="0.4">
      <c r="A9" s="12"/>
      <c r="B9" s="12"/>
      <c r="C9" s="15"/>
      <c r="D9" s="15"/>
      <c r="E9" s="15"/>
      <c r="F9" s="16"/>
      <c r="G9" s="22"/>
      <c r="H9" s="15"/>
      <c r="I9" s="15"/>
      <c r="J9" s="16"/>
      <c r="K9" s="15"/>
      <c r="L9" s="15"/>
      <c r="M9" s="15"/>
      <c r="N9" s="15"/>
      <c r="O9" s="15"/>
      <c r="P9" s="17"/>
      <c r="Q9" s="17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6"/>
      <c r="BB9" s="15"/>
      <c r="BC9" s="15"/>
      <c r="BD9" s="15"/>
      <c r="BE9" s="15"/>
      <c r="BF9" s="15"/>
      <c r="BG9" s="15"/>
    </row>
    <row r="10" spans="1:59" s="56" customFormat="1" x14ac:dyDescent="0.25">
      <c r="A10" s="55">
        <v>0</v>
      </c>
      <c r="B10" s="36" t="s">
        <v>68</v>
      </c>
      <c r="C10" s="18">
        <f>SUM(C12:C26)</f>
        <v>41626305</v>
      </c>
      <c r="D10" s="18">
        <f>SUM(D12:D25)</f>
        <v>0</v>
      </c>
      <c r="E10" s="18">
        <f>SUM(E12:E25)</f>
        <v>10328556</v>
      </c>
      <c r="F10" s="18">
        <f>SUM(F12:F26)</f>
        <v>51954861</v>
      </c>
      <c r="G10" s="18">
        <f>SUM(G12:G25)</f>
        <v>0</v>
      </c>
      <c r="H10" s="18">
        <f>SUM(H12:H25)</f>
        <v>3625907.7</v>
      </c>
      <c r="I10" s="18">
        <f>SUM(I12:I25)</f>
        <v>2620913.5</v>
      </c>
      <c r="J10" s="18">
        <f>SUM(J12:J25)</f>
        <v>2746495</v>
      </c>
      <c r="K10" s="18">
        <f>SUM(K12:K25)</f>
        <v>8993316.1999999993</v>
      </c>
      <c r="L10" s="18">
        <f t="shared" ref="L10:BG10" si="0">SUM(L12:L25)</f>
        <v>8993316.1999999993</v>
      </c>
      <c r="M10" s="18">
        <f t="shared" si="0"/>
        <v>0</v>
      </c>
      <c r="N10" s="18">
        <f t="shared" si="0"/>
        <v>0</v>
      </c>
      <c r="O10" s="18">
        <f t="shared" si="0"/>
        <v>42961544.799999997</v>
      </c>
      <c r="P10" s="18">
        <f t="shared" si="0"/>
        <v>51954861</v>
      </c>
      <c r="Q10" s="18">
        <f t="shared" si="0"/>
        <v>42961544.799999997</v>
      </c>
      <c r="R10" s="19">
        <f t="shared" si="0"/>
        <v>10328556</v>
      </c>
      <c r="S10" s="19">
        <f t="shared" si="0"/>
        <v>0</v>
      </c>
      <c r="T10" s="19">
        <f t="shared" si="0"/>
        <v>0</v>
      </c>
      <c r="U10" s="19">
        <f t="shared" si="0"/>
        <v>0</v>
      </c>
      <c r="V10" s="19">
        <f t="shared" si="0"/>
        <v>0</v>
      </c>
      <c r="W10" s="19">
        <f t="shared" si="0"/>
        <v>0</v>
      </c>
      <c r="X10" s="19">
        <f t="shared" si="0"/>
        <v>0</v>
      </c>
      <c r="Y10" s="19">
        <f t="shared" si="0"/>
        <v>0</v>
      </c>
      <c r="Z10" s="19">
        <f t="shared" si="0"/>
        <v>0</v>
      </c>
      <c r="AA10" s="19">
        <f t="shared" si="0"/>
        <v>0</v>
      </c>
      <c r="AB10" s="19">
        <f t="shared" si="0"/>
        <v>0</v>
      </c>
      <c r="AC10" s="19">
        <f t="shared" si="0"/>
        <v>0</v>
      </c>
      <c r="AD10" s="19">
        <f t="shared" si="0"/>
        <v>0</v>
      </c>
      <c r="AE10" s="19">
        <f t="shared" si="0"/>
        <v>0</v>
      </c>
      <c r="AF10" s="19">
        <f t="shared" si="0"/>
        <v>0</v>
      </c>
      <c r="AG10" s="19">
        <f t="shared" si="0"/>
        <v>0</v>
      </c>
      <c r="AH10" s="19">
        <f t="shared" si="0"/>
        <v>0</v>
      </c>
      <c r="AI10" s="19">
        <f t="shared" si="0"/>
        <v>0</v>
      </c>
      <c r="AJ10" s="19">
        <f t="shared" si="0"/>
        <v>0</v>
      </c>
      <c r="AK10" s="19">
        <f t="shared" si="0"/>
        <v>0</v>
      </c>
      <c r="AL10" s="19">
        <f t="shared" si="0"/>
        <v>0</v>
      </c>
      <c r="AM10" s="19">
        <f t="shared" si="0"/>
        <v>0</v>
      </c>
      <c r="AN10" s="19">
        <f t="shared" si="0"/>
        <v>0</v>
      </c>
      <c r="AO10" s="19">
        <f t="shared" si="0"/>
        <v>0</v>
      </c>
      <c r="AP10" s="19">
        <f t="shared" si="0"/>
        <v>0</v>
      </c>
      <c r="AQ10" s="19">
        <f t="shared" si="0"/>
        <v>0</v>
      </c>
      <c r="AR10" s="19">
        <f t="shared" si="0"/>
        <v>0</v>
      </c>
      <c r="AS10" s="19">
        <f t="shared" si="0"/>
        <v>10328556</v>
      </c>
      <c r="AT10" s="19">
        <f t="shared" si="0"/>
        <v>0</v>
      </c>
      <c r="AU10" s="19">
        <f t="shared" si="0"/>
        <v>0</v>
      </c>
      <c r="AV10" s="19">
        <f t="shared" si="0"/>
        <v>0</v>
      </c>
      <c r="AW10" s="19">
        <f t="shared" si="0"/>
        <v>0</v>
      </c>
      <c r="AX10" s="19">
        <f t="shared" si="0"/>
        <v>0</v>
      </c>
      <c r="AY10" s="19">
        <f t="shared" si="0"/>
        <v>0</v>
      </c>
      <c r="AZ10" s="19">
        <f t="shared" si="0"/>
        <v>0</v>
      </c>
      <c r="BA10" s="19">
        <f t="shared" si="0"/>
        <v>0</v>
      </c>
      <c r="BB10" s="19">
        <f t="shared" si="0"/>
        <v>0</v>
      </c>
      <c r="BC10" s="19">
        <f t="shared" si="0"/>
        <v>0</v>
      </c>
      <c r="BD10" s="19">
        <f t="shared" si="0"/>
        <v>0</v>
      </c>
      <c r="BE10" s="19">
        <f t="shared" si="0"/>
        <v>0</v>
      </c>
      <c r="BF10" s="19">
        <f t="shared" si="0"/>
        <v>0</v>
      </c>
      <c r="BG10" s="19">
        <f t="shared" si="0"/>
        <v>0</v>
      </c>
    </row>
    <row r="11" spans="1:59" x14ac:dyDescent="0.25">
      <c r="A11" s="57"/>
      <c r="B11" s="58"/>
      <c r="C11" s="22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</row>
    <row r="12" spans="1:59" x14ac:dyDescent="0.25">
      <c r="A12" s="59" t="s">
        <v>69</v>
      </c>
      <c r="B12" s="60" t="s">
        <v>70</v>
      </c>
      <c r="C12" s="49">
        <v>19306813</v>
      </c>
      <c r="D12" s="22">
        <f t="shared" ref="D12:D25" si="1">+BG12</f>
        <v>0</v>
      </c>
      <c r="E12" s="22">
        <f t="shared" ref="E12:E25" si="2">+AS12+AY12</f>
        <v>11782803</v>
      </c>
      <c r="F12" s="22">
        <f t="shared" ref="F12:F25" si="3">+C12+D12+E12</f>
        <v>31089616</v>
      </c>
      <c r="G12" s="22"/>
      <c r="H12" s="22">
        <v>770075</v>
      </c>
      <c r="I12" s="22">
        <v>1160553.5</v>
      </c>
      <c r="J12" s="22">
        <v>1551032</v>
      </c>
      <c r="K12" s="22">
        <f t="shared" ref="K12:K25" si="4">SUM(H12:J12)</f>
        <v>3481660.5</v>
      </c>
      <c r="L12" s="22">
        <f t="shared" ref="L12:L25" si="5">+K12+G12</f>
        <v>3481660.5</v>
      </c>
      <c r="M12" s="22">
        <v>0</v>
      </c>
      <c r="N12" s="22">
        <f t="shared" ref="N12:N25" si="6">IF(M12&gt;0,(L12-M12),0)</f>
        <v>0</v>
      </c>
      <c r="O12" s="24">
        <f t="shared" ref="O12:O25" si="7">F12-L12</f>
        <v>27607955.5</v>
      </c>
      <c r="P12" s="24">
        <f t="shared" ref="P12:P25" si="8">+F12-M12</f>
        <v>31089616</v>
      </c>
      <c r="Q12" s="24">
        <f t="shared" ref="Q12:Q25" si="9">IF(N12&gt;0,(F12-L12-N12),(F12-L12+N12))</f>
        <v>27607955.5</v>
      </c>
      <c r="R12" s="22">
        <v>11782803</v>
      </c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>
        <f t="shared" ref="AS12:AS25" si="10">SUM(R12:AI12)</f>
        <v>11782803</v>
      </c>
      <c r="AT12" s="22"/>
      <c r="AU12" s="22"/>
      <c r="AV12" s="22"/>
      <c r="AW12" s="22"/>
      <c r="AX12" s="22"/>
      <c r="AY12" s="22">
        <f t="shared" ref="AY12:AY25" si="11">+AT12+AU12+AV12+AW12+AX12</f>
        <v>0</v>
      </c>
      <c r="AZ12" s="22"/>
      <c r="BA12" s="22"/>
      <c r="BG12" s="22">
        <f t="shared" ref="BG12:BG25" si="12">SUM(AZ12:BF12)</f>
        <v>0</v>
      </c>
    </row>
    <row r="13" spans="1:59" x14ac:dyDescent="0.25">
      <c r="A13" s="59" t="s">
        <v>71</v>
      </c>
      <c r="B13" s="60" t="s">
        <v>72</v>
      </c>
      <c r="C13" s="22"/>
      <c r="D13" s="22">
        <f t="shared" si="1"/>
        <v>0</v>
      </c>
      <c r="E13" s="22">
        <f t="shared" si="2"/>
        <v>0</v>
      </c>
      <c r="F13" s="22">
        <f t="shared" si="3"/>
        <v>0</v>
      </c>
      <c r="G13" s="22"/>
      <c r="H13" s="22">
        <v>0</v>
      </c>
      <c r="I13" s="22">
        <v>0</v>
      </c>
      <c r="J13" s="22">
        <v>0</v>
      </c>
      <c r="K13" s="22">
        <f t="shared" si="4"/>
        <v>0</v>
      </c>
      <c r="L13" s="22">
        <f t="shared" si="5"/>
        <v>0</v>
      </c>
      <c r="M13" s="22">
        <v>0</v>
      </c>
      <c r="N13" s="22">
        <f t="shared" si="6"/>
        <v>0</v>
      </c>
      <c r="O13" s="24">
        <f t="shared" si="7"/>
        <v>0</v>
      </c>
      <c r="P13" s="24">
        <f t="shared" si="8"/>
        <v>0</v>
      </c>
      <c r="Q13" s="24">
        <f t="shared" si="9"/>
        <v>0</v>
      </c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>
        <f t="shared" si="10"/>
        <v>0</v>
      </c>
      <c r="AT13" s="22"/>
      <c r="AU13" s="22"/>
      <c r="AV13" s="22"/>
      <c r="AW13" s="22"/>
      <c r="AX13" s="22"/>
      <c r="AY13" s="22">
        <f t="shared" si="11"/>
        <v>0</v>
      </c>
      <c r="AZ13" s="22"/>
      <c r="BA13" s="22"/>
      <c r="BG13" s="22">
        <f t="shared" si="12"/>
        <v>0</v>
      </c>
    </row>
    <row r="14" spans="1:59" x14ac:dyDescent="0.25">
      <c r="A14" s="59" t="s">
        <v>73</v>
      </c>
      <c r="B14" s="60" t="s">
        <v>74</v>
      </c>
      <c r="C14" s="22"/>
      <c r="D14" s="22">
        <f t="shared" si="1"/>
        <v>0</v>
      </c>
      <c r="E14" s="22">
        <f t="shared" si="2"/>
        <v>0</v>
      </c>
      <c r="F14" s="22">
        <f t="shared" si="3"/>
        <v>0</v>
      </c>
      <c r="G14" s="22"/>
      <c r="H14" s="22">
        <v>0</v>
      </c>
      <c r="I14" s="22">
        <v>0</v>
      </c>
      <c r="J14" s="22">
        <v>0</v>
      </c>
      <c r="K14" s="22">
        <f t="shared" si="4"/>
        <v>0</v>
      </c>
      <c r="L14" s="22">
        <f t="shared" si="5"/>
        <v>0</v>
      </c>
      <c r="M14" s="22">
        <v>0</v>
      </c>
      <c r="N14" s="22">
        <f t="shared" si="6"/>
        <v>0</v>
      </c>
      <c r="O14" s="24">
        <f t="shared" si="7"/>
        <v>0</v>
      </c>
      <c r="P14" s="24">
        <f t="shared" si="8"/>
        <v>0</v>
      </c>
      <c r="Q14" s="24">
        <f t="shared" si="9"/>
        <v>0</v>
      </c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>
        <f t="shared" si="10"/>
        <v>0</v>
      </c>
      <c r="AT14" s="22"/>
      <c r="AU14" s="22"/>
      <c r="AV14" s="22"/>
      <c r="AW14" s="22"/>
      <c r="AX14" s="22"/>
      <c r="AY14" s="22">
        <f t="shared" si="11"/>
        <v>0</v>
      </c>
      <c r="AZ14" s="22"/>
      <c r="BA14" s="22"/>
      <c r="BG14" s="22">
        <f t="shared" si="12"/>
        <v>0</v>
      </c>
    </row>
    <row r="15" spans="1:59" x14ac:dyDescent="0.25">
      <c r="A15" s="59" t="s">
        <v>75</v>
      </c>
      <c r="B15" s="60" t="s">
        <v>76</v>
      </c>
      <c r="C15" s="22"/>
      <c r="D15" s="22">
        <f t="shared" si="1"/>
        <v>0</v>
      </c>
      <c r="E15" s="22">
        <f t="shared" si="2"/>
        <v>0</v>
      </c>
      <c r="F15" s="22">
        <f t="shared" si="3"/>
        <v>0</v>
      </c>
      <c r="G15" s="22"/>
      <c r="H15" s="22">
        <v>0</v>
      </c>
      <c r="I15" s="22">
        <v>0</v>
      </c>
      <c r="J15" s="22">
        <v>0</v>
      </c>
      <c r="K15" s="22">
        <f t="shared" si="4"/>
        <v>0</v>
      </c>
      <c r="L15" s="22">
        <f t="shared" si="5"/>
        <v>0</v>
      </c>
      <c r="M15" s="22">
        <v>0</v>
      </c>
      <c r="N15" s="22">
        <f t="shared" si="6"/>
        <v>0</v>
      </c>
      <c r="O15" s="24">
        <f t="shared" si="7"/>
        <v>0</v>
      </c>
      <c r="P15" s="24">
        <f t="shared" si="8"/>
        <v>0</v>
      </c>
      <c r="Q15" s="24">
        <f t="shared" si="9"/>
        <v>0</v>
      </c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>
        <f t="shared" si="10"/>
        <v>0</v>
      </c>
      <c r="AT15" s="22"/>
      <c r="AU15" s="22"/>
      <c r="AV15" s="22"/>
      <c r="AW15" s="22"/>
      <c r="AX15" s="22"/>
      <c r="AY15" s="22">
        <f t="shared" si="11"/>
        <v>0</v>
      </c>
      <c r="AZ15" s="22"/>
      <c r="BA15" s="22"/>
      <c r="BG15" s="22">
        <f t="shared" si="12"/>
        <v>0</v>
      </c>
    </row>
    <row r="16" spans="1:59" x14ac:dyDescent="0.25">
      <c r="A16" s="59" t="s">
        <v>77</v>
      </c>
      <c r="B16" s="60" t="s">
        <v>78</v>
      </c>
      <c r="C16" s="49">
        <v>6500000</v>
      </c>
      <c r="D16" s="22">
        <f t="shared" si="1"/>
        <v>0</v>
      </c>
      <c r="E16" s="22">
        <f t="shared" si="2"/>
        <v>-390924</v>
      </c>
      <c r="F16" s="22">
        <f t="shared" si="3"/>
        <v>6109076</v>
      </c>
      <c r="G16" s="22"/>
      <c r="H16" s="22">
        <v>494534</v>
      </c>
      <c r="I16" s="22">
        <v>494534</v>
      </c>
      <c r="J16" s="22">
        <v>494534</v>
      </c>
      <c r="K16" s="22">
        <f t="shared" si="4"/>
        <v>1483602</v>
      </c>
      <c r="L16" s="22">
        <f t="shared" si="5"/>
        <v>1483602</v>
      </c>
      <c r="M16" s="22">
        <v>0</v>
      </c>
      <c r="N16" s="22">
        <f t="shared" si="6"/>
        <v>0</v>
      </c>
      <c r="O16" s="24">
        <f t="shared" si="7"/>
        <v>4625474</v>
      </c>
      <c r="P16" s="24">
        <f t="shared" si="8"/>
        <v>6109076</v>
      </c>
      <c r="Q16" s="24">
        <f t="shared" si="9"/>
        <v>4625474</v>
      </c>
      <c r="R16" s="22">
        <v>-390924</v>
      </c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>
        <f t="shared" si="10"/>
        <v>-390924</v>
      </c>
      <c r="AT16" s="22"/>
      <c r="AU16" s="22"/>
      <c r="AV16" s="22"/>
      <c r="AW16" s="22"/>
      <c r="AX16" s="22"/>
      <c r="AY16" s="22">
        <f t="shared" si="11"/>
        <v>0</v>
      </c>
      <c r="AZ16" s="22"/>
      <c r="BA16" s="22"/>
      <c r="BG16" s="22">
        <f t="shared" si="12"/>
        <v>0</v>
      </c>
    </row>
    <row r="17" spans="1:59" x14ac:dyDescent="0.25">
      <c r="A17" s="59" t="s">
        <v>79</v>
      </c>
      <c r="B17" s="60" t="s">
        <v>80</v>
      </c>
      <c r="C17" s="22"/>
      <c r="D17" s="22">
        <f t="shared" si="1"/>
        <v>0</v>
      </c>
      <c r="E17" s="22">
        <f t="shared" si="2"/>
        <v>0</v>
      </c>
      <c r="F17" s="22">
        <f t="shared" si="3"/>
        <v>0</v>
      </c>
      <c r="G17" s="22"/>
      <c r="H17" s="22">
        <v>0</v>
      </c>
      <c r="I17" s="22">
        <v>0</v>
      </c>
      <c r="J17" s="22">
        <v>0</v>
      </c>
      <c r="K17" s="22">
        <f t="shared" si="4"/>
        <v>0</v>
      </c>
      <c r="L17" s="22">
        <f t="shared" si="5"/>
        <v>0</v>
      </c>
      <c r="M17" s="22">
        <v>0</v>
      </c>
      <c r="N17" s="22">
        <f t="shared" si="6"/>
        <v>0</v>
      </c>
      <c r="O17" s="24">
        <f t="shared" si="7"/>
        <v>0</v>
      </c>
      <c r="P17" s="24">
        <f t="shared" si="8"/>
        <v>0</v>
      </c>
      <c r="Q17" s="24">
        <f t="shared" si="9"/>
        <v>0</v>
      </c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>
        <f t="shared" si="10"/>
        <v>0</v>
      </c>
      <c r="AT17" s="22"/>
      <c r="AU17" s="22"/>
      <c r="AV17" s="22"/>
      <c r="AW17" s="22"/>
      <c r="AX17" s="22"/>
      <c r="AY17" s="22">
        <f t="shared" si="11"/>
        <v>0</v>
      </c>
      <c r="AZ17" s="22"/>
      <c r="BA17" s="22"/>
      <c r="BF17" s="49"/>
      <c r="BG17" s="49">
        <f t="shared" si="12"/>
        <v>0</v>
      </c>
    </row>
    <row r="18" spans="1:59" x14ac:dyDescent="0.25">
      <c r="A18" s="59" t="s">
        <v>81</v>
      </c>
      <c r="B18" s="60" t="s">
        <v>82</v>
      </c>
      <c r="C18" s="22">
        <v>2000000</v>
      </c>
      <c r="D18" s="22">
        <f t="shared" si="1"/>
        <v>0</v>
      </c>
      <c r="E18" s="22">
        <f t="shared" si="2"/>
        <v>0</v>
      </c>
      <c r="F18" s="22">
        <f t="shared" si="3"/>
        <v>2000000</v>
      </c>
      <c r="G18" s="22"/>
      <c r="H18" s="22">
        <v>0</v>
      </c>
      <c r="I18" s="22">
        <v>0</v>
      </c>
      <c r="J18" s="22">
        <v>0</v>
      </c>
      <c r="K18" s="22">
        <f t="shared" si="4"/>
        <v>0</v>
      </c>
      <c r="L18" s="22">
        <f t="shared" si="5"/>
        <v>0</v>
      </c>
      <c r="M18" s="22">
        <v>0</v>
      </c>
      <c r="N18" s="22">
        <f t="shared" si="6"/>
        <v>0</v>
      </c>
      <c r="O18" s="24">
        <f t="shared" si="7"/>
        <v>2000000</v>
      </c>
      <c r="P18" s="24">
        <f t="shared" si="8"/>
        <v>2000000</v>
      </c>
      <c r="Q18" s="24">
        <f t="shared" si="9"/>
        <v>2000000</v>
      </c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>
        <f t="shared" si="10"/>
        <v>0</v>
      </c>
      <c r="AT18" s="22"/>
      <c r="AU18" s="22"/>
      <c r="AV18" s="22"/>
      <c r="AW18" s="22"/>
      <c r="AX18" s="22"/>
      <c r="AY18" s="22">
        <f t="shared" si="11"/>
        <v>0</v>
      </c>
      <c r="AZ18" s="22"/>
      <c r="BA18" s="22"/>
      <c r="BB18" s="22"/>
      <c r="BC18" s="22"/>
      <c r="BD18" s="22"/>
      <c r="BE18" s="22"/>
      <c r="BF18" s="22"/>
      <c r="BG18" s="22">
        <f t="shared" si="12"/>
        <v>0</v>
      </c>
    </row>
    <row r="19" spans="1:59" x14ac:dyDescent="0.25">
      <c r="A19" s="59" t="s">
        <v>83</v>
      </c>
      <c r="B19" s="60" t="s">
        <v>84</v>
      </c>
      <c r="C19" s="22">
        <v>2800500</v>
      </c>
      <c r="D19" s="22">
        <f t="shared" si="1"/>
        <v>0</v>
      </c>
      <c r="E19" s="22">
        <f t="shared" si="2"/>
        <v>-1063323</v>
      </c>
      <c r="F19" s="22">
        <f t="shared" si="3"/>
        <v>1737177</v>
      </c>
      <c r="G19" s="22"/>
      <c r="H19" s="22">
        <v>1737176.7000000002</v>
      </c>
      <c r="I19" s="22">
        <v>0</v>
      </c>
      <c r="J19" s="22">
        <v>0</v>
      </c>
      <c r="K19" s="22">
        <f t="shared" si="4"/>
        <v>1737176.7000000002</v>
      </c>
      <c r="L19" s="22">
        <f t="shared" si="5"/>
        <v>1737176.7000000002</v>
      </c>
      <c r="M19" s="22">
        <v>0</v>
      </c>
      <c r="N19" s="22">
        <f t="shared" si="6"/>
        <v>0</v>
      </c>
      <c r="O19" s="24">
        <f t="shared" si="7"/>
        <v>0.29999999981373549</v>
      </c>
      <c r="P19" s="24">
        <f t="shared" si="8"/>
        <v>1737177</v>
      </c>
      <c r="Q19" s="24">
        <f t="shared" si="9"/>
        <v>0.29999999981373549</v>
      </c>
      <c r="R19" s="22">
        <v>-1063323</v>
      </c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>
        <f t="shared" si="10"/>
        <v>-1063323</v>
      </c>
      <c r="AT19" s="22"/>
      <c r="AU19" s="22"/>
      <c r="AV19" s="22"/>
      <c r="AW19" s="22"/>
      <c r="AX19" s="22"/>
      <c r="AY19" s="22">
        <f t="shared" si="11"/>
        <v>0</v>
      </c>
      <c r="AZ19" s="3"/>
      <c r="BA19" s="22"/>
      <c r="BB19" s="22"/>
      <c r="BC19" s="22"/>
      <c r="BD19" s="22"/>
      <c r="BE19" s="22"/>
      <c r="BF19" s="22"/>
      <c r="BG19" s="22">
        <f t="shared" si="12"/>
        <v>0</v>
      </c>
    </row>
    <row r="20" spans="1:59" x14ac:dyDescent="0.25">
      <c r="A20" s="59" t="s">
        <v>85</v>
      </c>
      <c r="B20" s="60" t="s">
        <v>86</v>
      </c>
      <c r="C20" s="22">
        <v>3905580</v>
      </c>
      <c r="D20" s="22">
        <f t="shared" si="1"/>
        <v>0</v>
      </c>
      <c r="E20" s="22">
        <f t="shared" si="2"/>
        <v>0</v>
      </c>
      <c r="F20" s="22">
        <f t="shared" si="3"/>
        <v>3905580</v>
      </c>
      <c r="G20" s="22"/>
      <c r="H20" s="22">
        <v>313674</v>
      </c>
      <c r="I20" s="22">
        <v>313674</v>
      </c>
      <c r="J20" s="22">
        <v>313674</v>
      </c>
      <c r="K20" s="22">
        <f t="shared" si="4"/>
        <v>941022</v>
      </c>
      <c r="L20" s="22">
        <f t="shared" si="5"/>
        <v>941022</v>
      </c>
      <c r="M20" s="22">
        <v>0</v>
      </c>
      <c r="N20" s="22">
        <f t="shared" si="6"/>
        <v>0</v>
      </c>
      <c r="O20" s="24">
        <f t="shared" si="7"/>
        <v>2964558</v>
      </c>
      <c r="P20" s="24">
        <f t="shared" si="8"/>
        <v>3905580</v>
      </c>
      <c r="Q20" s="24">
        <f t="shared" si="9"/>
        <v>2964558</v>
      </c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>
        <f t="shared" si="10"/>
        <v>0</v>
      </c>
      <c r="AT20" s="22"/>
      <c r="AU20" s="22"/>
      <c r="AV20" s="22"/>
      <c r="AW20" s="22"/>
      <c r="AX20" s="22"/>
      <c r="AY20" s="22">
        <f t="shared" si="11"/>
        <v>0</v>
      </c>
      <c r="AZ20" s="22"/>
      <c r="BA20" s="22"/>
      <c r="BB20" s="22"/>
      <c r="BC20" s="22"/>
      <c r="BD20" s="22"/>
      <c r="BE20" s="22"/>
      <c r="BF20" s="22"/>
      <c r="BG20" s="22">
        <f t="shared" si="12"/>
        <v>0</v>
      </c>
    </row>
    <row r="21" spans="1:59" x14ac:dyDescent="0.25">
      <c r="A21" s="59" t="s">
        <v>87</v>
      </c>
      <c r="B21" s="60" t="s">
        <v>88</v>
      </c>
      <c r="C21" s="49">
        <v>3821915</v>
      </c>
      <c r="D21" s="22">
        <f t="shared" si="1"/>
        <v>0</v>
      </c>
      <c r="E21" s="22">
        <f t="shared" si="2"/>
        <v>0</v>
      </c>
      <c r="F21" s="22">
        <f t="shared" si="3"/>
        <v>3821915</v>
      </c>
      <c r="G21" s="22"/>
      <c r="H21" s="22">
        <v>145991</v>
      </c>
      <c r="I21" s="22">
        <v>306680</v>
      </c>
      <c r="J21" s="22">
        <v>182110</v>
      </c>
      <c r="K21" s="22">
        <f t="shared" si="4"/>
        <v>634781</v>
      </c>
      <c r="L21" s="22">
        <f t="shared" si="5"/>
        <v>634781</v>
      </c>
      <c r="M21" s="22">
        <v>0</v>
      </c>
      <c r="N21" s="22">
        <f t="shared" si="6"/>
        <v>0</v>
      </c>
      <c r="O21" s="24">
        <f t="shared" si="7"/>
        <v>3187134</v>
      </c>
      <c r="P21" s="24">
        <f t="shared" si="8"/>
        <v>3821915</v>
      </c>
      <c r="Q21" s="24">
        <f t="shared" si="9"/>
        <v>3187134</v>
      </c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>
        <f t="shared" si="10"/>
        <v>0</v>
      </c>
      <c r="AT21" s="22"/>
      <c r="AU21" s="22"/>
      <c r="AV21" s="22"/>
      <c r="AW21" s="22"/>
      <c r="AX21" s="22"/>
      <c r="AY21" s="22">
        <f t="shared" si="11"/>
        <v>0</v>
      </c>
      <c r="AZ21" s="22"/>
      <c r="BA21" s="22"/>
      <c r="BB21" s="22"/>
      <c r="BC21" s="22"/>
      <c r="BD21" s="22"/>
      <c r="BE21" s="22"/>
      <c r="BF21" s="22"/>
      <c r="BG21" s="22">
        <f t="shared" si="12"/>
        <v>0</v>
      </c>
    </row>
    <row r="22" spans="1:59" x14ac:dyDescent="0.25">
      <c r="A22" s="59" t="s">
        <v>89</v>
      </c>
      <c r="B22" s="60" t="s">
        <v>90</v>
      </c>
      <c r="C22" s="49">
        <v>157941</v>
      </c>
      <c r="D22" s="22">
        <f t="shared" si="1"/>
        <v>0</v>
      </c>
      <c r="E22" s="22">
        <f t="shared" si="2"/>
        <v>0</v>
      </c>
      <c r="F22" s="22">
        <f t="shared" si="3"/>
        <v>157941</v>
      </c>
      <c r="G22" s="22"/>
      <c r="H22" s="22">
        <v>7891</v>
      </c>
      <c r="I22" s="22">
        <v>16577</v>
      </c>
      <c r="J22" s="22">
        <v>9843</v>
      </c>
      <c r="K22" s="22">
        <f t="shared" si="4"/>
        <v>34311</v>
      </c>
      <c r="L22" s="22">
        <f t="shared" si="5"/>
        <v>34311</v>
      </c>
      <c r="M22" s="22">
        <v>0</v>
      </c>
      <c r="N22" s="22">
        <f t="shared" si="6"/>
        <v>0</v>
      </c>
      <c r="O22" s="24">
        <f t="shared" si="7"/>
        <v>123630</v>
      </c>
      <c r="P22" s="24">
        <f t="shared" si="8"/>
        <v>157941</v>
      </c>
      <c r="Q22" s="24">
        <f t="shared" si="9"/>
        <v>123630</v>
      </c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>
        <f t="shared" si="10"/>
        <v>0</v>
      </c>
      <c r="AT22" s="22"/>
      <c r="AU22" s="22"/>
      <c r="AV22" s="22"/>
      <c r="AW22" s="22"/>
      <c r="AX22" s="22"/>
      <c r="AY22" s="22">
        <f t="shared" si="11"/>
        <v>0</v>
      </c>
      <c r="AZ22" s="22"/>
      <c r="BA22" s="22"/>
      <c r="BB22" s="22"/>
      <c r="BC22" s="22"/>
      <c r="BD22" s="22"/>
      <c r="BE22" s="22"/>
      <c r="BF22" s="22"/>
      <c r="BG22" s="22">
        <f t="shared" si="12"/>
        <v>0</v>
      </c>
    </row>
    <row r="23" spans="1:59" x14ac:dyDescent="0.25">
      <c r="A23" s="59" t="s">
        <v>91</v>
      </c>
      <c r="B23" s="60" t="s">
        <v>92</v>
      </c>
      <c r="C23" s="49">
        <v>1712084</v>
      </c>
      <c r="D23" s="22">
        <f t="shared" si="1"/>
        <v>0</v>
      </c>
      <c r="E23" s="22">
        <f t="shared" si="2"/>
        <v>0</v>
      </c>
      <c r="F23" s="22">
        <f t="shared" si="3"/>
        <v>1712084</v>
      </c>
      <c r="G23" s="22"/>
      <c r="H23" s="22">
        <v>85543</v>
      </c>
      <c r="I23" s="22">
        <v>179699</v>
      </c>
      <c r="J23" s="22">
        <v>106707</v>
      </c>
      <c r="K23" s="22">
        <f t="shared" si="4"/>
        <v>371949</v>
      </c>
      <c r="L23" s="22">
        <f t="shared" si="5"/>
        <v>371949</v>
      </c>
      <c r="M23" s="22">
        <v>0</v>
      </c>
      <c r="N23" s="22">
        <f t="shared" si="6"/>
        <v>0</v>
      </c>
      <c r="O23" s="24">
        <f t="shared" si="7"/>
        <v>1340135</v>
      </c>
      <c r="P23" s="24">
        <f t="shared" si="8"/>
        <v>1712084</v>
      </c>
      <c r="Q23" s="24">
        <f t="shared" si="9"/>
        <v>1340135</v>
      </c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>
        <f t="shared" si="10"/>
        <v>0</v>
      </c>
      <c r="AT23" s="22"/>
      <c r="AU23" s="22"/>
      <c r="AV23" s="22"/>
      <c r="AW23" s="22"/>
      <c r="AX23" s="22"/>
      <c r="AY23" s="22">
        <f t="shared" si="11"/>
        <v>0</v>
      </c>
      <c r="AZ23" s="22"/>
      <c r="BA23" s="22"/>
      <c r="BB23" s="22"/>
      <c r="BC23" s="22"/>
      <c r="BD23" s="22"/>
      <c r="BE23" s="22"/>
      <c r="BF23" s="22"/>
      <c r="BG23" s="22">
        <f t="shared" si="12"/>
        <v>0</v>
      </c>
    </row>
    <row r="24" spans="1:59" x14ac:dyDescent="0.25">
      <c r="A24" s="59" t="s">
        <v>93</v>
      </c>
      <c r="B24" s="60" t="s">
        <v>94</v>
      </c>
      <c r="C24" s="49">
        <v>947648</v>
      </c>
      <c r="D24" s="22">
        <f t="shared" si="1"/>
        <v>0</v>
      </c>
      <c r="E24" s="22">
        <f t="shared" si="2"/>
        <v>0</v>
      </c>
      <c r="F24" s="22">
        <f t="shared" si="3"/>
        <v>947648</v>
      </c>
      <c r="G24" s="22"/>
      <c r="H24" s="22">
        <v>47349</v>
      </c>
      <c r="I24" s="22">
        <v>99464</v>
      </c>
      <c r="J24" s="22">
        <v>59064</v>
      </c>
      <c r="K24" s="22">
        <f t="shared" si="4"/>
        <v>205877</v>
      </c>
      <c r="L24" s="22">
        <f t="shared" si="5"/>
        <v>205877</v>
      </c>
      <c r="M24" s="22">
        <v>0</v>
      </c>
      <c r="N24" s="22">
        <f t="shared" si="6"/>
        <v>0</v>
      </c>
      <c r="O24" s="24">
        <f t="shared" si="7"/>
        <v>741771</v>
      </c>
      <c r="P24" s="24">
        <f t="shared" si="8"/>
        <v>947648</v>
      </c>
      <c r="Q24" s="24">
        <f t="shared" si="9"/>
        <v>741771</v>
      </c>
      <c r="R24" s="22"/>
      <c r="S24" s="22"/>
      <c r="T24" s="22"/>
      <c r="U24" s="22"/>
      <c r="V24" s="22"/>
      <c r="W24" s="22"/>
      <c r="X24" s="22"/>
      <c r="Y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>
        <f t="shared" si="10"/>
        <v>0</v>
      </c>
      <c r="AT24" s="22"/>
      <c r="AU24" s="22"/>
      <c r="AV24" s="22"/>
      <c r="AW24" s="22"/>
      <c r="AX24" s="22"/>
      <c r="AY24" s="22">
        <f t="shared" si="11"/>
        <v>0</v>
      </c>
      <c r="AZ24" s="22"/>
      <c r="BA24" s="22"/>
      <c r="BB24" s="22"/>
      <c r="BC24" s="22"/>
      <c r="BD24" s="22"/>
      <c r="BE24" s="22"/>
      <c r="BF24" s="22"/>
      <c r="BG24" s="22">
        <f t="shared" si="12"/>
        <v>0</v>
      </c>
    </row>
    <row r="25" spans="1:59" x14ac:dyDescent="0.25">
      <c r="A25" s="59" t="s">
        <v>95</v>
      </c>
      <c r="B25" s="60" t="s">
        <v>96</v>
      </c>
      <c r="C25" s="49">
        <v>473824</v>
      </c>
      <c r="D25" s="22">
        <f t="shared" si="1"/>
        <v>0</v>
      </c>
      <c r="E25" s="22">
        <f t="shared" si="2"/>
        <v>0</v>
      </c>
      <c r="F25" s="22">
        <f t="shared" si="3"/>
        <v>473824</v>
      </c>
      <c r="G25" s="22"/>
      <c r="H25" s="22">
        <v>23674</v>
      </c>
      <c r="I25" s="22">
        <v>49732</v>
      </c>
      <c r="J25" s="22">
        <v>29531</v>
      </c>
      <c r="K25" s="22">
        <f t="shared" si="4"/>
        <v>102937</v>
      </c>
      <c r="L25" s="22">
        <f t="shared" si="5"/>
        <v>102937</v>
      </c>
      <c r="M25" s="22">
        <v>0</v>
      </c>
      <c r="N25" s="22">
        <f t="shared" si="6"/>
        <v>0</v>
      </c>
      <c r="O25" s="24">
        <f t="shared" si="7"/>
        <v>370887</v>
      </c>
      <c r="P25" s="24">
        <f t="shared" si="8"/>
        <v>473824</v>
      </c>
      <c r="Q25" s="24">
        <f t="shared" si="9"/>
        <v>370887</v>
      </c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>
        <f t="shared" si="10"/>
        <v>0</v>
      </c>
      <c r="AT25" s="22"/>
      <c r="AU25" s="22"/>
      <c r="AV25" s="22"/>
      <c r="AW25" s="22"/>
      <c r="AX25" s="22"/>
      <c r="AY25" s="22">
        <f t="shared" si="11"/>
        <v>0</v>
      </c>
      <c r="AZ25" s="22"/>
      <c r="BA25" s="22"/>
      <c r="BB25" s="22"/>
      <c r="BC25" s="22"/>
      <c r="BD25" s="22"/>
      <c r="BE25" s="22"/>
      <c r="BF25" s="22"/>
      <c r="BG25" s="22">
        <f t="shared" si="12"/>
        <v>0</v>
      </c>
    </row>
    <row r="26" spans="1:59" x14ac:dyDescent="0.25">
      <c r="A26" s="59" t="s">
        <v>97</v>
      </c>
      <c r="B26" t="s">
        <v>98</v>
      </c>
      <c r="C26" s="49"/>
      <c r="D26" s="22"/>
      <c r="E26" s="22">
        <f>+AS26+AY26</f>
        <v>0</v>
      </c>
      <c r="F26" s="22">
        <f>+C26+D26+E26</f>
        <v>0</v>
      </c>
      <c r="G26" s="22"/>
      <c r="H26" s="22">
        <v>0</v>
      </c>
      <c r="I26" s="22"/>
      <c r="J26" s="22"/>
      <c r="K26" s="22"/>
      <c r="L26" s="22"/>
      <c r="M26" s="22"/>
      <c r="N26" s="22"/>
      <c r="O26" s="24"/>
      <c r="P26" s="24"/>
      <c r="Q26" s="24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  <c r="BF26" s="22"/>
      <c r="BG26" s="22"/>
    </row>
    <row r="27" spans="1:59" x14ac:dyDescent="0.25">
      <c r="A27" s="59"/>
      <c r="B27" s="60"/>
      <c r="D27" s="3"/>
      <c r="E27" s="3"/>
      <c r="F27" s="22"/>
      <c r="G27" s="22"/>
      <c r="H27" s="22"/>
      <c r="J27" s="22"/>
      <c r="M27" s="22"/>
      <c r="N27" s="22"/>
      <c r="O27" s="22"/>
      <c r="P27" s="37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3"/>
    </row>
    <row r="28" spans="1:59" s="56" customFormat="1" x14ac:dyDescent="0.25">
      <c r="A28" s="55" t="s">
        <v>99</v>
      </c>
      <c r="B28" s="36" t="s">
        <v>100</v>
      </c>
      <c r="C28" s="18">
        <f>SUM(C30:C69)</f>
        <v>8850000</v>
      </c>
      <c r="D28" s="18">
        <f>SUM(D30:D69)</f>
        <v>0</v>
      </c>
      <c r="E28" s="18">
        <f>SUM(E30:E69)</f>
        <v>0</v>
      </c>
      <c r="F28" s="18">
        <f>SUM(F30:F69)</f>
        <v>8850000</v>
      </c>
      <c r="G28" s="18">
        <f>SUM(G30:G69)</f>
        <v>0</v>
      </c>
      <c r="H28" s="18">
        <f>SUM(H29:H68)</f>
        <v>0</v>
      </c>
      <c r="I28" s="18">
        <f>SUM(I29:I68)</f>
        <v>86576.58</v>
      </c>
      <c r="J28" s="18">
        <f>SUM(J29:J68)</f>
        <v>420923.42</v>
      </c>
      <c r="K28" s="18">
        <f>SUM(K29:K68)</f>
        <v>507500</v>
      </c>
      <c r="L28" s="18">
        <f>SUM(L29:L68)</f>
        <v>507500</v>
      </c>
      <c r="M28" s="18">
        <f>SUM(M30:M69)</f>
        <v>8650000</v>
      </c>
      <c r="N28" s="18">
        <f>SUM(N30:N69)</f>
        <v>-8300000</v>
      </c>
      <c r="O28" s="18">
        <f>SUM(O30:O69)</f>
        <v>8342500</v>
      </c>
      <c r="P28" s="18">
        <f>SUM(P30:P69)</f>
        <v>200000</v>
      </c>
      <c r="Q28" s="18">
        <f>SUM(Q30:Q69)</f>
        <v>42500</v>
      </c>
      <c r="R28" s="18">
        <f t="shared" ref="R28:AK28" si="13">SUM(R30:R69)</f>
        <v>0</v>
      </c>
      <c r="S28" s="18">
        <f t="shared" si="13"/>
        <v>0</v>
      </c>
      <c r="T28" s="18">
        <f t="shared" si="13"/>
        <v>0</v>
      </c>
      <c r="U28" s="18">
        <f t="shared" si="13"/>
        <v>0</v>
      </c>
      <c r="V28" s="18">
        <f t="shared" si="13"/>
        <v>0</v>
      </c>
      <c r="W28" s="18">
        <f t="shared" si="13"/>
        <v>0</v>
      </c>
      <c r="X28" s="18">
        <f t="shared" si="13"/>
        <v>0</v>
      </c>
      <c r="Y28" s="18">
        <f t="shared" si="13"/>
        <v>0</v>
      </c>
      <c r="Z28" s="18">
        <f t="shared" si="13"/>
        <v>0</v>
      </c>
      <c r="AA28" s="18">
        <f t="shared" si="13"/>
        <v>0</v>
      </c>
      <c r="AB28" s="18">
        <f t="shared" si="13"/>
        <v>0</v>
      </c>
      <c r="AC28" s="18">
        <f t="shared" si="13"/>
        <v>0</v>
      </c>
      <c r="AD28" s="18">
        <f t="shared" si="13"/>
        <v>0</v>
      </c>
      <c r="AE28" s="18">
        <f t="shared" si="13"/>
        <v>0</v>
      </c>
      <c r="AF28" s="18">
        <f t="shared" si="13"/>
        <v>0</v>
      </c>
      <c r="AG28" s="18">
        <f t="shared" si="13"/>
        <v>0</v>
      </c>
      <c r="AH28" s="18">
        <f t="shared" si="13"/>
        <v>0</v>
      </c>
      <c r="AI28" s="18">
        <f t="shared" si="13"/>
        <v>0</v>
      </c>
      <c r="AJ28" s="18">
        <f t="shared" si="13"/>
        <v>0</v>
      </c>
      <c r="AK28" s="18">
        <f t="shared" si="13"/>
        <v>0</v>
      </c>
      <c r="AL28" s="18"/>
      <c r="AM28" s="18"/>
      <c r="AN28" s="18"/>
      <c r="AO28" s="18"/>
      <c r="AP28" s="18"/>
      <c r="AQ28" s="18"/>
      <c r="AR28" s="18"/>
      <c r="AS28" s="18">
        <f t="shared" ref="AS28:BG28" si="14">SUM(AS30:AS69)</f>
        <v>0</v>
      </c>
      <c r="AT28" s="18">
        <f t="shared" si="14"/>
        <v>0</v>
      </c>
      <c r="AU28" s="18">
        <f t="shared" si="14"/>
        <v>0</v>
      </c>
      <c r="AV28" s="18">
        <f t="shared" si="14"/>
        <v>0</v>
      </c>
      <c r="AW28" s="18">
        <f t="shared" si="14"/>
        <v>0</v>
      </c>
      <c r="AX28" s="18">
        <f t="shared" si="14"/>
        <v>0</v>
      </c>
      <c r="AY28" s="18">
        <f t="shared" si="14"/>
        <v>0</v>
      </c>
      <c r="AZ28" s="18">
        <f t="shared" si="14"/>
        <v>0</v>
      </c>
      <c r="BA28" s="18">
        <f t="shared" si="14"/>
        <v>0</v>
      </c>
      <c r="BB28" s="18">
        <f t="shared" si="14"/>
        <v>0</v>
      </c>
      <c r="BC28" s="18">
        <f t="shared" si="14"/>
        <v>0</v>
      </c>
      <c r="BD28" s="18">
        <f t="shared" si="14"/>
        <v>0</v>
      </c>
      <c r="BE28" s="18">
        <f t="shared" si="14"/>
        <v>0</v>
      </c>
      <c r="BF28" s="18">
        <f t="shared" si="14"/>
        <v>0</v>
      </c>
      <c r="BG28" s="18">
        <f t="shared" si="14"/>
        <v>0</v>
      </c>
    </row>
    <row r="29" spans="1:59" x14ac:dyDescent="0.25">
      <c r="A29" s="57"/>
      <c r="B29" s="58"/>
      <c r="C29" s="22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</row>
    <row r="30" spans="1:59" x14ac:dyDescent="0.25">
      <c r="A30" s="59" t="s">
        <v>101</v>
      </c>
      <c r="B30" s="60" t="s">
        <v>102</v>
      </c>
      <c r="C30" s="22"/>
      <c r="D30" s="22">
        <f t="shared" ref="D30:D69" si="15">+BG30</f>
        <v>0</v>
      </c>
      <c r="E30" s="22">
        <f t="shared" ref="E30:E69" si="16">+AS30+AY30</f>
        <v>0</v>
      </c>
      <c r="F30" s="22">
        <f t="shared" ref="F30:F69" si="17">+C30+D30+E30</f>
        <v>0</v>
      </c>
      <c r="G30" s="22"/>
      <c r="H30" s="22">
        <v>0</v>
      </c>
      <c r="I30" s="22">
        <v>0</v>
      </c>
      <c r="J30" s="22">
        <v>0</v>
      </c>
      <c r="K30" s="22">
        <f t="shared" ref="K30:K69" si="18">SUM(H30:J30)</f>
        <v>0</v>
      </c>
      <c r="L30" s="22">
        <f t="shared" ref="L30:L69" si="19">+K30+G30</f>
        <v>0</v>
      </c>
      <c r="M30" s="22">
        <v>0</v>
      </c>
      <c r="N30" s="22">
        <f t="shared" ref="N30:N69" si="20">IF(M30&gt;0,(L30-M30),0)</f>
        <v>0</v>
      </c>
      <c r="O30" s="24">
        <f t="shared" ref="O30:O69" si="21">F30-L30</f>
        <v>0</v>
      </c>
      <c r="P30" s="24">
        <f t="shared" ref="P30:P69" si="22">+F30-M30</f>
        <v>0</v>
      </c>
      <c r="Q30" s="24">
        <f t="shared" ref="Q30:Q69" si="23">IF(N30&gt;0,(F30-L30-N30),(F30-L30+N30))</f>
        <v>0</v>
      </c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>
        <f t="shared" ref="AS30:AS69" si="24">SUM(R30:AI30)</f>
        <v>0</v>
      </c>
      <c r="AT30" s="22"/>
      <c r="AU30" s="22"/>
      <c r="AV30" s="22"/>
      <c r="AW30" s="22"/>
      <c r="AX30" s="22"/>
      <c r="AY30" s="22">
        <f t="shared" ref="AY30:AY44" si="25">+AT30+AU30+AV30+AW30+AX30</f>
        <v>0</v>
      </c>
      <c r="AZ30" s="22"/>
      <c r="BA30" s="22"/>
      <c r="BB30" s="22"/>
      <c r="BC30" s="22"/>
      <c r="BD30" s="22"/>
      <c r="BE30" s="22"/>
      <c r="BF30" s="22"/>
      <c r="BG30" s="22">
        <f t="shared" ref="BG30:BG65" si="26">SUM(AZ30:BC30)</f>
        <v>0</v>
      </c>
    </row>
    <row r="31" spans="1:59" x14ac:dyDescent="0.25">
      <c r="A31" s="59" t="s">
        <v>103</v>
      </c>
      <c r="B31" s="60" t="s">
        <v>104</v>
      </c>
      <c r="C31" s="22"/>
      <c r="D31" s="22">
        <f t="shared" si="15"/>
        <v>0</v>
      </c>
      <c r="E31" s="22">
        <f t="shared" si="16"/>
        <v>0</v>
      </c>
      <c r="F31" s="22">
        <f t="shared" si="17"/>
        <v>0</v>
      </c>
      <c r="G31" s="22"/>
      <c r="H31" s="22">
        <v>0</v>
      </c>
      <c r="I31" s="22">
        <v>0</v>
      </c>
      <c r="J31" s="22">
        <v>0</v>
      </c>
      <c r="K31" s="22">
        <f t="shared" si="18"/>
        <v>0</v>
      </c>
      <c r="L31" s="22">
        <f t="shared" si="19"/>
        <v>0</v>
      </c>
      <c r="M31" s="22">
        <v>0</v>
      </c>
      <c r="N31" s="22">
        <f t="shared" si="20"/>
        <v>0</v>
      </c>
      <c r="O31" s="24">
        <f t="shared" si="21"/>
        <v>0</v>
      </c>
      <c r="P31" s="24">
        <f t="shared" si="22"/>
        <v>0</v>
      </c>
      <c r="Q31" s="24">
        <f t="shared" si="23"/>
        <v>0</v>
      </c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>
        <f t="shared" si="24"/>
        <v>0</v>
      </c>
      <c r="AT31" s="22"/>
      <c r="AU31" s="22"/>
      <c r="AV31" s="22"/>
      <c r="AW31" s="22"/>
      <c r="AX31" s="22"/>
      <c r="AY31" s="22">
        <f t="shared" si="25"/>
        <v>0</v>
      </c>
      <c r="AZ31" s="22"/>
      <c r="BA31" s="22"/>
      <c r="BB31" s="22"/>
      <c r="BC31" s="22"/>
      <c r="BD31" s="22"/>
      <c r="BE31" s="22"/>
      <c r="BF31" s="22"/>
      <c r="BG31" s="22">
        <f t="shared" si="26"/>
        <v>0</v>
      </c>
    </row>
    <row r="32" spans="1:59" x14ac:dyDescent="0.25">
      <c r="A32" s="59" t="s">
        <v>105</v>
      </c>
      <c r="B32" t="s">
        <v>106</v>
      </c>
      <c r="C32" s="22"/>
      <c r="D32" s="22">
        <f t="shared" si="15"/>
        <v>0</v>
      </c>
      <c r="E32" s="22">
        <f t="shared" si="16"/>
        <v>0</v>
      </c>
      <c r="F32" s="22">
        <f t="shared" si="17"/>
        <v>0</v>
      </c>
      <c r="G32" s="22"/>
      <c r="H32" s="22"/>
      <c r="I32" s="22"/>
      <c r="J32" s="22"/>
      <c r="K32" s="22"/>
      <c r="L32" s="22">
        <f t="shared" si="19"/>
        <v>0</v>
      </c>
      <c r="M32" s="22"/>
      <c r="N32" s="22">
        <f t="shared" si="20"/>
        <v>0</v>
      </c>
      <c r="O32" s="24">
        <f t="shared" si="21"/>
        <v>0</v>
      </c>
      <c r="P32" s="24"/>
      <c r="Q32" s="24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</row>
    <row r="33" spans="1:59" x14ac:dyDescent="0.25">
      <c r="A33" s="59" t="s">
        <v>322</v>
      </c>
      <c r="B33" s="60" t="s">
        <v>108</v>
      </c>
      <c r="C33" s="22"/>
      <c r="D33" s="22">
        <f t="shared" si="15"/>
        <v>0</v>
      </c>
      <c r="E33" s="22">
        <f t="shared" si="16"/>
        <v>0</v>
      </c>
      <c r="F33" s="22">
        <f t="shared" si="17"/>
        <v>0</v>
      </c>
      <c r="G33" s="22"/>
      <c r="H33" s="22">
        <v>0</v>
      </c>
      <c r="I33" s="22">
        <v>0</v>
      </c>
      <c r="J33" s="22">
        <v>0</v>
      </c>
      <c r="K33" s="22">
        <f t="shared" si="18"/>
        <v>0</v>
      </c>
      <c r="L33" s="22">
        <f t="shared" si="19"/>
        <v>0</v>
      </c>
      <c r="M33" s="22">
        <v>0</v>
      </c>
      <c r="N33" s="22">
        <f t="shared" si="20"/>
        <v>0</v>
      </c>
      <c r="O33" s="24">
        <f t="shared" si="21"/>
        <v>0</v>
      </c>
      <c r="P33" s="24">
        <f t="shared" si="22"/>
        <v>0</v>
      </c>
      <c r="Q33" s="24">
        <f t="shared" si="23"/>
        <v>0</v>
      </c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>
        <f t="shared" si="24"/>
        <v>0</v>
      </c>
      <c r="AT33" s="22"/>
      <c r="AU33" s="22"/>
      <c r="AV33" s="22"/>
      <c r="AW33" s="22"/>
      <c r="AX33" s="22"/>
      <c r="AY33" s="22">
        <f t="shared" si="25"/>
        <v>0</v>
      </c>
      <c r="AZ33" s="22"/>
      <c r="BA33" s="22"/>
      <c r="BB33" s="22"/>
      <c r="BC33" s="22"/>
      <c r="BD33" s="22"/>
      <c r="BE33" s="22"/>
      <c r="BF33" s="22"/>
      <c r="BG33" s="22">
        <f t="shared" si="26"/>
        <v>0</v>
      </c>
    </row>
    <row r="34" spans="1:59" x14ac:dyDescent="0.25">
      <c r="A34" s="59" t="s">
        <v>109</v>
      </c>
      <c r="B34" s="60" t="s">
        <v>110</v>
      </c>
      <c r="C34" s="22"/>
      <c r="D34" s="22">
        <f t="shared" si="15"/>
        <v>0</v>
      </c>
      <c r="E34" s="22">
        <f t="shared" si="16"/>
        <v>0</v>
      </c>
      <c r="F34" s="22">
        <f t="shared" si="17"/>
        <v>0</v>
      </c>
      <c r="G34" s="22"/>
      <c r="H34" s="22">
        <v>0</v>
      </c>
      <c r="I34" s="22">
        <v>0</v>
      </c>
      <c r="J34" s="22">
        <v>0</v>
      </c>
      <c r="K34" s="22">
        <f t="shared" si="18"/>
        <v>0</v>
      </c>
      <c r="L34" s="22">
        <f t="shared" si="19"/>
        <v>0</v>
      </c>
      <c r="M34" s="22">
        <v>0</v>
      </c>
      <c r="N34" s="22">
        <f t="shared" si="20"/>
        <v>0</v>
      </c>
      <c r="O34" s="24">
        <f t="shared" si="21"/>
        <v>0</v>
      </c>
      <c r="P34" s="24">
        <f t="shared" si="22"/>
        <v>0</v>
      </c>
      <c r="Q34" s="24">
        <f t="shared" si="23"/>
        <v>0</v>
      </c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>
        <f t="shared" si="24"/>
        <v>0</v>
      </c>
      <c r="AT34" s="22"/>
      <c r="AU34" s="22"/>
      <c r="AV34" s="22"/>
      <c r="AW34" s="22"/>
      <c r="AX34" s="22"/>
      <c r="AY34" s="22">
        <f t="shared" si="25"/>
        <v>0</v>
      </c>
      <c r="AZ34" s="22"/>
      <c r="BA34" s="22"/>
      <c r="BB34" s="22"/>
      <c r="BC34" s="22"/>
      <c r="BD34" s="22"/>
      <c r="BE34" s="22"/>
      <c r="BF34" s="22"/>
      <c r="BG34" s="22">
        <f t="shared" si="26"/>
        <v>0</v>
      </c>
    </row>
    <row r="35" spans="1:59" x14ac:dyDescent="0.25">
      <c r="A35" s="59" t="s">
        <v>111</v>
      </c>
      <c r="B35" s="60" t="s">
        <v>112</v>
      </c>
      <c r="C35" s="22"/>
      <c r="D35" s="22">
        <f t="shared" si="15"/>
        <v>0</v>
      </c>
      <c r="E35" s="22">
        <f t="shared" si="16"/>
        <v>0</v>
      </c>
      <c r="F35" s="22">
        <f t="shared" si="17"/>
        <v>0</v>
      </c>
      <c r="G35" s="22"/>
      <c r="H35" s="22">
        <v>0</v>
      </c>
      <c r="I35" s="22">
        <v>0</v>
      </c>
      <c r="J35" s="22">
        <v>0</v>
      </c>
      <c r="K35" s="22">
        <f t="shared" si="18"/>
        <v>0</v>
      </c>
      <c r="L35" s="22">
        <f t="shared" si="19"/>
        <v>0</v>
      </c>
      <c r="M35" s="22">
        <v>0</v>
      </c>
      <c r="N35" s="22">
        <f t="shared" si="20"/>
        <v>0</v>
      </c>
      <c r="O35" s="24">
        <f t="shared" si="21"/>
        <v>0</v>
      </c>
      <c r="P35" s="24">
        <f t="shared" si="22"/>
        <v>0</v>
      </c>
      <c r="Q35" s="24">
        <f t="shared" si="23"/>
        <v>0</v>
      </c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>
        <f t="shared" si="24"/>
        <v>0</v>
      </c>
      <c r="AT35" s="22"/>
      <c r="AU35" s="22"/>
      <c r="AV35" s="22"/>
      <c r="AW35" s="22"/>
      <c r="AX35" s="22"/>
      <c r="AY35" s="22">
        <f t="shared" si="25"/>
        <v>0</v>
      </c>
      <c r="AZ35" s="22"/>
      <c r="BA35" s="22"/>
      <c r="BB35" s="22"/>
      <c r="BC35" s="22"/>
      <c r="BD35" s="22"/>
      <c r="BE35" s="22"/>
      <c r="BF35" s="22"/>
      <c r="BG35" s="22">
        <f t="shared" si="26"/>
        <v>0</v>
      </c>
    </row>
    <row r="36" spans="1:59" x14ac:dyDescent="0.25">
      <c r="A36" s="59" t="s">
        <v>113</v>
      </c>
      <c r="B36" s="60" t="s">
        <v>114</v>
      </c>
      <c r="C36" s="22"/>
      <c r="D36" s="22">
        <f t="shared" si="15"/>
        <v>0</v>
      </c>
      <c r="E36" s="22">
        <f t="shared" si="16"/>
        <v>0</v>
      </c>
      <c r="F36" s="22">
        <f t="shared" si="17"/>
        <v>0</v>
      </c>
      <c r="G36" s="22"/>
      <c r="H36" s="22">
        <v>0</v>
      </c>
      <c r="I36" s="22">
        <v>0</v>
      </c>
      <c r="J36" s="22">
        <v>0</v>
      </c>
      <c r="K36" s="22">
        <f t="shared" si="18"/>
        <v>0</v>
      </c>
      <c r="L36" s="22">
        <f t="shared" si="19"/>
        <v>0</v>
      </c>
      <c r="M36" s="22">
        <v>0</v>
      </c>
      <c r="N36" s="22">
        <f t="shared" si="20"/>
        <v>0</v>
      </c>
      <c r="O36" s="24">
        <f t="shared" si="21"/>
        <v>0</v>
      </c>
      <c r="P36" s="24">
        <f t="shared" si="22"/>
        <v>0</v>
      </c>
      <c r="Q36" s="24">
        <f t="shared" si="23"/>
        <v>0</v>
      </c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>
        <f t="shared" si="24"/>
        <v>0</v>
      </c>
      <c r="AT36" s="22"/>
      <c r="AU36" s="22"/>
      <c r="AV36" s="22"/>
      <c r="AW36" s="22"/>
      <c r="AX36" s="22"/>
      <c r="AY36" s="22">
        <f t="shared" si="25"/>
        <v>0</v>
      </c>
      <c r="AZ36" s="22"/>
      <c r="BA36" s="22"/>
      <c r="BB36" s="22"/>
      <c r="BC36" s="22"/>
      <c r="BD36" s="22"/>
      <c r="BE36" s="22"/>
      <c r="BF36" s="22"/>
      <c r="BG36" s="22">
        <f t="shared" si="26"/>
        <v>0</v>
      </c>
    </row>
    <row r="37" spans="1:59" x14ac:dyDescent="0.25">
      <c r="A37" s="59" t="s">
        <v>115</v>
      </c>
      <c r="B37" s="60" t="s">
        <v>116</v>
      </c>
      <c r="C37" s="22"/>
      <c r="D37" s="22">
        <f t="shared" si="15"/>
        <v>0</v>
      </c>
      <c r="E37" s="22">
        <f t="shared" si="16"/>
        <v>0</v>
      </c>
      <c r="F37" s="22">
        <f t="shared" si="17"/>
        <v>0</v>
      </c>
      <c r="G37" s="22"/>
      <c r="H37" s="22">
        <v>0</v>
      </c>
      <c r="I37" s="22">
        <v>0</v>
      </c>
      <c r="J37" s="22">
        <v>0</v>
      </c>
      <c r="K37" s="22">
        <f t="shared" si="18"/>
        <v>0</v>
      </c>
      <c r="L37" s="22">
        <f t="shared" si="19"/>
        <v>0</v>
      </c>
      <c r="M37" s="22">
        <v>0</v>
      </c>
      <c r="N37" s="22">
        <f t="shared" si="20"/>
        <v>0</v>
      </c>
      <c r="O37" s="24">
        <f t="shared" si="21"/>
        <v>0</v>
      </c>
      <c r="P37" s="24">
        <f t="shared" si="22"/>
        <v>0</v>
      </c>
      <c r="Q37" s="24">
        <f t="shared" si="23"/>
        <v>0</v>
      </c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>
        <f t="shared" si="24"/>
        <v>0</v>
      </c>
      <c r="AT37" s="22"/>
      <c r="AU37" s="22"/>
      <c r="AV37" s="22"/>
      <c r="AW37" s="22"/>
      <c r="AX37" s="22"/>
      <c r="AY37" s="22">
        <f t="shared" si="25"/>
        <v>0</v>
      </c>
      <c r="AZ37" s="22"/>
      <c r="BA37" s="22"/>
      <c r="BB37" s="22"/>
      <c r="BC37" s="22"/>
      <c r="BD37" s="22"/>
      <c r="BE37" s="22"/>
      <c r="BF37" s="22"/>
      <c r="BG37" s="22">
        <f t="shared" si="26"/>
        <v>0</v>
      </c>
    </row>
    <row r="38" spans="1:59" x14ac:dyDescent="0.25">
      <c r="A38" s="59" t="s">
        <v>117</v>
      </c>
      <c r="B38" s="60" t="s">
        <v>118</v>
      </c>
      <c r="C38" s="22">
        <v>800000</v>
      </c>
      <c r="D38" s="22">
        <f t="shared" si="15"/>
        <v>0</v>
      </c>
      <c r="E38" s="22">
        <f t="shared" si="16"/>
        <v>0</v>
      </c>
      <c r="F38" s="22">
        <f t="shared" si="17"/>
        <v>800000</v>
      </c>
      <c r="G38" s="22"/>
      <c r="H38" s="22">
        <v>0</v>
      </c>
      <c r="I38" s="22">
        <v>0</v>
      </c>
      <c r="J38" s="22">
        <v>0</v>
      </c>
      <c r="K38" s="22">
        <f t="shared" si="18"/>
        <v>0</v>
      </c>
      <c r="L38" s="22">
        <f t="shared" si="19"/>
        <v>0</v>
      </c>
      <c r="M38" s="22">
        <v>800000</v>
      </c>
      <c r="N38" s="22">
        <f t="shared" si="20"/>
        <v>-800000</v>
      </c>
      <c r="O38" s="24">
        <f t="shared" si="21"/>
        <v>800000</v>
      </c>
      <c r="P38" s="24">
        <f t="shared" si="22"/>
        <v>0</v>
      </c>
      <c r="Q38" s="24">
        <f t="shared" si="23"/>
        <v>0</v>
      </c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>
        <f t="shared" si="24"/>
        <v>0</v>
      </c>
      <c r="AT38" s="22"/>
      <c r="AU38" s="22"/>
      <c r="AV38" s="22"/>
      <c r="AW38" s="22"/>
      <c r="AX38" s="22"/>
      <c r="AY38" s="22">
        <f t="shared" si="25"/>
        <v>0</v>
      </c>
      <c r="AZ38" s="22"/>
      <c r="BA38" s="22"/>
      <c r="BB38" s="22"/>
      <c r="BC38" s="22"/>
      <c r="BD38" s="22"/>
      <c r="BE38" s="22"/>
      <c r="BF38" s="22"/>
      <c r="BG38" s="22">
        <f t="shared" si="26"/>
        <v>0</v>
      </c>
    </row>
    <row r="39" spans="1:59" x14ac:dyDescent="0.25">
      <c r="A39" s="59" t="s">
        <v>119</v>
      </c>
      <c r="B39" s="60" t="s">
        <v>120</v>
      </c>
      <c r="C39" s="22"/>
      <c r="D39" s="22">
        <f t="shared" si="15"/>
        <v>0</v>
      </c>
      <c r="E39" s="22">
        <f t="shared" si="16"/>
        <v>0</v>
      </c>
      <c r="F39" s="22">
        <f t="shared" si="17"/>
        <v>0</v>
      </c>
      <c r="G39" s="22"/>
      <c r="H39" s="22">
        <v>0</v>
      </c>
      <c r="I39" s="22">
        <v>0</v>
      </c>
      <c r="J39" s="22">
        <v>0</v>
      </c>
      <c r="K39" s="22">
        <f t="shared" si="18"/>
        <v>0</v>
      </c>
      <c r="L39" s="22">
        <f t="shared" si="19"/>
        <v>0</v>
      </c>
      <c r="M39" s="22">
        <v>0</v>
      </c>
      <c r="N39" s="22">
        <f t="shared" si="20"/>
        <v>0</v>
      </c>
      <c r="O39" s="24">
        <f t="shared" si="21"/>
        <v>0</v>
      </c>
      <c r="P39" s="24">
        <f t="shared" si="22"/>
        <v>0</v>
      </c>
      <c r="Q39" s="24">
        <f t="shared" si="23"/>
        <v>0</v>
      </c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>
        <f t="shared" si="24"/>
        <v>0</v>
      </c>
      <c r="AT39" s="22"/>
      <c r="AU39" s="22"/>
      <c r="AV39" s="22"/>
      <c r="AW39" s="22"/>
      <c r="AX39" s="22"/>
      <c r="AY39" s="22">
        <f t="shared" si="25"/>
        <v>0</v>
      </c>
      <c r="AZ39" s="22"/>
      <c r="BA39" s="22"/>
      <c r="BB39" s="22"/>
      <c r="BC39" s="22"/>
      <c r="BD39" s="22"/>
      <c r="BE39" s="22"/>
      <c r="BF39" s="22"/>
      <c r="BG39" s="22">
        <f t="shared" si="26"/>
        <v>0</v>
      </c>
    </row>
    <row r="40" spans="1:59" x14ac:dyDescent="0.25">
      <c r="A40" s="59" t="s">
        <v>121</v>
      </c>
      <c r="B40" s="60" t="s">
        <v>122</v>
      </c>
      <c r="C40" s="22"/>
      <c r="D40" s="22">
        <f t="shared" si="15"/>
        <v>0</v>
      </c>
      <c r="E40" s="22">
        <f t="shared" si="16"/>
        <v>0</v>
      </c>
      <c r="F40" s="22">
        <f t="shared" si="17"/>
        <v>0</v>
      </c>
      <c r="G40" s="22"/>
      <c r="H40" s="22">
        <v>0</v>
      </c>
      <c r="I40" s="22">
        <v>0</v>
      </c>
      <c r="J40" s="22">
        <v>0</v>
      </c>
      <c r="K40" s="22">
        <f t="shared" si="18"/>
        <v>0</v>
      </c>
      <c r="L40" s="22">
        <f t="shared" si="19"/>
        <v>0</v>
      </c>
      <c r="M40" s="22">
        <v>0</v>
      </c>
      <c r="N40" s="22">
        <f t="shared" si="20"/>
        <v>0</v>
      </c>
      <c r="O40" s="24">
        <f t="shared" si="21"/>
        <v>0</v>
      </c>
      <c r="P40" s="24">
        <f t="shared" si="22"/>
        <v>0</v>
      </c>
      <c r="Q40" s="24">
        <f t="shared" si="23"/>
        <v>0</v>
      </c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>
        <f t="shared" si="24"/>
        <v>0</v>
      </c>
      <c r="AT40" s="22"/>
      <c r="AU40" s="22"/>
      <c r="AV40" s="22"/>
      <c r="AW40" s="22"/>
      <c r="AX40" s="22"/>
      <c r="AY40" s="22">
        <f t="shared" si="25"/>
        <v>0</v>
      </c>
      <c r="AZ40" s="22"/>
      <c r="BA40" s="22"/>
      <c r="BB40" s="22"/>
      <c r="BC40" s="22"/>
      <c r="BD40" s="22"/>
      <c r="BE40" s="22"/>
      <c r="BF40" s="22"/>
      <c r="BG40" s="22">
        <f t="shared" si="26"/>
        <v>0</v>
      </c>
    </row>
    <row r="41" spans="1:59" x14ac:dyDescent="0.25">
      <c r="A41" s="59" t="s">
        <v>123</v>
      </c>
      <c r="B41" s="60" t="s">
        <v>124</v>
      </c>
      <c r="C41" s="22">
        <v>200000</v>
      </c>
      <c r="D41" s="22">
        <f t="shared" si="15"/>
        <v>0</v>
      </c>
      <c r="E41" s="22">
        <f t="shared" si="16"/>
        <v>0</v>
      </c>
      <c r="F41" s="22">
        <f t="shared" si="17"/>
        <v>200000</v>
      </c>
      <c r="G41" s="22"/>
      <c r="H41" s="22">
        <v>0</v>
      </c>
      <c r="I41" s="22">
        <v>86576.58</v>
      </c>
      <c r="J41" s="22">
        <v>70923.42</v>
      </c>
      <c r="K41" s="22">
        <f t="shared" si="18"/>
        <v>157500</v>
      </c>
      <c r="L41" s="22">
        <f t="shared" si="19"/>
        <v>157500</v>
      </c>
      <c r="M41" s="22">
        <v>0</v>
      </c>
      <c r="N41" s="22">
        <f t="shared" si="20"/>
        <v>0</v>
      </c>
      <c r="O41" s="24">
        <f t="shared" si="21"/>
        <v>42500</v>
      </c>
      <c r="P41" s="24">
        <f t="shared" si="22"/>
        <v>200000</v>
      </c>
      <c r="Q41" s="24">
        <f t="shared" si="23"/>
        <v>42500</v>
      </c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>
        <f t="shared" si="24"/>
        <v>0</v>
      </c>
      <c r="AT41" s="22"/>
      <c r="AU41" s="22"/>
      <c r="AV41" s="22"/>
      <c r="AW41" s="22"/>
      <c r="AX41" s="22"/>
      <c r="AY41" s="22">
        <f t="shared" si="25"/>
        <v>0</v>
      </c>
      <c r="AZ41" s="22"/>
      <c r="BA41" s="22"/>
      <c r="BB41" s="22"/>
      <c r="BC41" s="22"/>
      <c r="BD41" s="22"/>
      <c r="BE41" s="22"/>
      <c r="BF41" s="22"/>
      <c r="BG41" s="22">
        <f t="shared" si="26"/>
        <v>0</v>
      </c>
    </row>
    <row r="42" spans="1:59" x14ac:dyDescent="0.25">
      <c r="A42" s="59" t="s">
        <v>125</v>
      </c>
      <c r="B42" s="60" t="s">
        <v>126</v>
      </c>
      <c r="C42" s="22"/>
      <c r="D42" s="22">
        <f t="shared" si="15"/>
        <v>0</v>
      </c>
      <c r="E42" s="22">
        <f t="shared" si="16"/>
        <v>0</v>
      </c>
      <c r="F42" s="22">
        <f t="shared" si="17"/>
        <v>0</v>
      </c>
      <c r="G42" s="22"/>
      <c r="H42" s="22">
        <v>0</v>
      </c>
      <c r="I42" s="22">
        <v>0</v>
      </c>
      <c r="J42" s="22">
        <v>0</v>
      </c>
      <c r="K42" s="22">
        <f t="shared" si="18"/>
        <v>0</v>
      </c>
      <c r="L42" s="22">
        <f t="shared" si="19"/>
        <v>0</v>
      </c>
      <c r="M42" s="22">
        <v>0</v>
      </c>
      <c r="N42" s="22">
        <f t="shared" si="20"/>
        <v>0</v>
      </c>
      <c r="O42" s="24">
        <f t="shared" si="21"/>
        <v>0</v>
      </c>
      <c r="P42" s="24">
        <f t="shared" si="22"/>
        <v>0</v>
      </c>
      <c r="Q42" s="24">
        <f t="shared" si="23"/>
        <v>0</v>
      </c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>
        <f t="shared" si="24"/>
        <v>0</v>
      </c>
      <c r="AT42" s="22"/>
      <c r="AU42" s="22"/>
      <c r="AV42" s="22"/>
      <c r="AW42" s="22"/>
      <c r="AX42" s="22"/>
      <c r="AY42" s="22">
        <f t="shared" si="25"/>
        <v>0</v>
      </c>
      <c r="AZ42" s="22"/>
      <c r="BA42" s="22"/>
      <c r="BB42" s="22"/>
      <c r="BC42" s="22"/>
      <c r="BD42" s="22"/>
      <c r="BE42" s="22"/>
      <c r="BF42" s="22"/>
      <c r="BG42" s="22">
        <f t="shared" si="26"/>
        <v>0</v>
      </c>
    </row>
    <row r="43" spans="1:59" x14ac:dyDescent="0.25">
      <c r="A43" s="59" t="s">
        <v>127</v>
      </c>
      <c r="B43" s="60" t="s">
        <v>128</v>
      </c>
      <c r="C43" s="22"/>
      <c r="D43" s="22">
        <f t="shared" si="15"/>
        <v>0</v>
      </c>
      <c r="E43" s="22">
        <f t="shared" si="16"/>
        <v>0</v>
      </c>
      <c r="F43" s="22">
        <f t="shared" si="17"/>
        <v>0</v>
      </c>
      <c r="G43" s="22"/>
      <c r="H43" s="22">
        <v>0</v>
      </c>
      <c r="I43" s="22">
        <v>0</v>
      </c>
      <c r="J43" s="22">
        <v>0</v>
      </c>
      <c r="K43" s="22">
        <f t="shared" si="18"/>
        <v>0</v>
      </c>
      <c r="L43" s="22">
        <f t="shared" si="19"/>
        <v>0</v>
      </c>
      <c r="M43" s="22">
        <v>0</v>
      </c>
      <c r="N43" s="22">
        <f t="shared" si="20"/>
        <v>0</v>
      </c>
      <c r="O43" s="24">
        <f t="shared" si="21"/>
        <v>0</v>
      </c>
      <c r="P43" s="24">
        <f t="shared" si="22"/>
        <v>0</v>
      </c>
      <c r="Q43" s="24">
        <f t="shared" si="23"/>
        <v>0</v>
      </c>
      <c r="R43" s="22"/>
      <c r="S43" s="22">
        <v>0</v>
      </c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>
        <f t="shared" si="24"/>
        <v>0</v>
      </c>
      <c r="AT43" s="22"/>
      <c r="AU43" s="22"/>
      <c r="AV43" s="22"/>
      <c r="AW43" s="22"/>
      <c r="AX43" s="22"/>
      <c r="AY43" s="22">
        <f t="shared" si="25"/>
        <v>0</v>
      </c>
      <c r="AZ43" s="22"/>
      <c r="BA43" s="22"/>
      <c r="BB43" s="22"/>
      <c r="BC43" s="22"/>
      <c r="BD43" s="22"/>
      <c r="BE43" s="22"/>
      <c r="BF43" s="22"/>
      <c r="BG43" s="22">
        <f t="shared" si="26"/>
        <v>0</v>
      </c>
    </row>
    <row r="44" spans="1:59" x14ac:dyDescent="0.25">
      <c r="A44" s="59" t="s">
        <v>129</v>
      </c>
      <c r="B44" s="60" t="s">
        <v>130</v>
      </c>
      <c r="C44" s="22"/>
      <c r="D44" s="22">
        <f t="shared" si="15"/>
        <v>0</v>
      </c>
      <c r="E44" s="22">
        <f t="shared" si="16"/>
        <v>0</v>
      </c>
      <c r="F44" s="22">
        <f t="shared" si="17"/>
        <v>0</v>
      </c>
      <c r="G44" s="22"/>
      <c r="H44" s="22">
        <v>0</v>
      </c>
      <c r="I44" s="22">
        <v>0</v>
      </c>
      <c r="J44" s="22">
        <v>0</v>
      </c>
      <c r="K44" s="22">
        <f t="shared" si="18"/>
        <v>0</v>
      </c>
      <c r="L44" s="22">
        <f t="shared" si="19"/>
        <v>0</v>
      </c>
      <c r="M44" s="22">
        <v>0</v>
      </c>
      <c r="N44" s="22">
        <f t="shared" si="20"/>
        <v>0</v>
      </c>
      <c r="O44" s="24">
        <f t="shared" si="21"/>
        <v>0</v>
      </c>
      <c r="P44" s="24">
        <f t="shared" si="22"/>
        <v>0</v>
      </c>
      <c r="Q44" s="24">
        <f t="shared" si="23"/>
        <v>0</v>
      </c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>
        <f t="shared" si="24"/>
        <v>0</v>
      </c>
      <c r="AT44" s="22"/>
      <c r="AU44" s="22"/>
      <c r="AV44" s="22"/>
      <c r="AW44" s="22"/>
      <c r="AX44" s="22"/>
      <c r="AY44" s="22">
        <f t="shared" si="25"/>
        <v>0</v>
      </c>
      <c r="AZ44" s="22"/>
      <c r="BA44" s="22"/>
      <c r="BB44" s="22"/>
      <c r="BC44" s="22"/>
      <c r="BD44" s="22"/>
      <c r="BE44" s="22"/>
      <c r="BF44" s="22"/>
      <c r="BG44" s="22">
        <f t="shared" si="26"/>
        <v>0</v>
      </c>
    </row>
    <row r="45" spans="1:59" x14ac:dyDescent="0.25">
      <c r="A45" s="59" t="s">
        <v>131</v>
      </c>
      <c r="B45" s="60" t="s">
        <v>132</v>
      </c>
      <c r="C45" s="22"/>
      <c r="D45" s="22">
        <f t="shared" si="15"/>
        <v>0</v>
      </c>
      <c r="E45" s="22">
        <f t="shared" si="16"/>
        <v>0</v>
      </c>
      <c r="F45" s="22">
        <f t="shared" si="17"/>
        <v>0</v>
      </c>
      <c r="G45" s="22"/>
      <c r="H45" s="22">
        <v>0</v>
      </c>
      <c r="I45" s="22">
        <v>0</v>
      </c>
      <c r="J45" s="22">
        <v>0</v>
      </c>
      <c r="K45" s="22">
        <f t="shared" si="18"/>
        <v>0</v>
      </c>
      <c r="L45" s="22">
        <f t="shared" si="19"/>
        <v>0</v>
      </c>
      <c r="M45" s="22">
        <v>0</v>
      </c>
      <c r="N45" s="22">
        <f t="shared" si="20"/>
        <v>0</v>
      </c>
      <c r="O45" s="24">
        <f t="shared" si="21"/>
        <v>0</v>
      </c>
      <c r="P45" s="24">
        <f t="shared" si="22"/>
        <v>0</v>
      </c>
      <c r="Q45" s="24">
        <f t="shared" si="23"/>
        <v>0</v>
      </c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>
        <f t="shared" si="24"/>
        <v>0</v>
      </c>
      <c r="AT45" s="22"/>
      <c r="AU45" s="22"/>
      <c r="AV45" s="22"/>
      <c r="AW45" s="22"/>
      <c r="AX45" s="22"/>
      <c r="AY45" s="22"/>
      <c r="AZ45" s="22"/>
      <c r="BA45" s="22"/>
      <c r="BB45" s="22"/>
      <c r="BC45" s="22"/>
      <c r="BD45" s="22"/>
      <c r="BE45" s="22"/>
      <c r="BF45" s="22"/>
      <c r="BG45" s="22">
        <f t="shared" si="26"/>
        <v>0</v>
      </c>
    </row>
    <row r="46" spans="1:59" x14ac:dyDescent="0.25">
      <c r="A46" s="59" t="s">
        <v>133</v>
      </c>
      <c r="B46" s="60" t="s">
        <v>134</v>
      </c>
      <c r="C46" s="22"/>
      <c r="D46" s="22">
        <f t="shared" si="15"/>
        <v>0</v>
      </c>
      <c r="E46" s="22">
        <f t="shared" si="16"/>
        <v>0</v>
      </c>
      <c r="F46" s="22">
        <f t="shared" si="17"/>
        <v>0</v>
      </c>
      <c r="G46" s="22"/>
      <c r="H46" s="22">
        <v>0</v>
      </c>
      <c r="I46" s="22">
        <v>0</v>
      </c>
      <c r="J46" s="22">
        <v>0</v>
      </c>
      <c r="K46" s="22">
        <f t="shared" si="18"/>
        <v>0</v>
      </c>
      <c r="L46" s="22">
        <f t="shared" si="19"/>
        <v>0</v>
      </c>
      <c r="M46" s="22">
        <v>0</v>
      </c>
      <c r="N46" s="22">
        <f t="shared" si="20"/>
        <v>0</v>
      </c>
      <c r="O46" s="24">
        <f t="shared" si="21"/>
        <v>0</v>
      </c>
      <c r="P46" s="24">
        <f t="shared" si="22"/>
        <v>0</v>
      </c>
      <c r="Q46" s="24">
        <f t="shared" si="23"/>
        <v>0</v>
      </c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>
        <f t="shared" si="24"/>
        <v>0</v>
      </c>
      <c r="AT46" s="22"/>
      <c r="AU46" s="22"/>
      <c r="AV46" s="22"/>
      <c r="AW46" s="22"/>
      <c r="AX46" s="22"/>
      <c r="AY46" s="22">
        <f t="shared" ref="AY46:AY65" si="27">+AT46+AU46+AV46+AW46+AX46</f>
        <v>0</v>
      </c>
      <c r="AZ46" s="22"/>
      <c r="BA46" s="22"/>
      <c r="BB46" s="22"/>
      <c r="BC46" s="22"/>
      <c r="BD46" s="22"/>
      <c r="BE46" s="22"/>
      <c r="BF46" s="22"/>
      <c r="BG46" s="22">
        <f t="shared" si="26"/>
        <v>0</v>
      </c>
    </row>
    <row r="47" spans="1:59" x14ac:dyDescent="0.25">
      <c r="A47" s="59" t="s">
        <v>135</v>
      </c>
      <c r="B47" s="60" t="s">
        <v>136</v>
      </c>
      <c r="C47" s="22"/>
      <c r="D47" s="22">
        <f t="shared" si="15"/>
        <v>0</v>
      </c>
      <c r="E47" s="22">
        <f t="shared" si="16"/>
        <v>0</v>
      </c>
      <c r="F47" s="22">
        <f t="shared" si="17"/>
        <v>0</v>
      </c>
      <c r="G47" s="22"/>
      <c r="H47" s="22">
        <v>0</v>
      </c>
      <c r="I47" s="22">
        <v>0</v>
      </c>
      <c r="J47" s="22">
        <v>0</v>
      </c>
      <c r="K47" s="22">
        <f t="shared" si="18"/>
        <v>0</v>
      </c>
      <c r="L47" s="22">
        <f t="shared" si="19"/>
        <v>0</v>
      </c>
      <c r="M47" s="22">
        <v>0</v>
      </c>
      <c r="N47" s="22">
        <f t="shared" si="20"/>
        <v>0</v>
      </c>
      <c r="O47" s="24">
        <f t="shared" si="21"/>
        <v>0</v>
      </c>
      <c r="P47" s="24">
        <f t="shared" si="22"/>
        <v>0</v>
      </c>
      <c r="Q47" s="24">
        <f t="shared" si="23"/>
        <v>0</v>
      </c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>
        <f t="shared" si="24"/>
        <v>0</v>
      </c>
      <c r="AT47" s="22"/>
      <c r="AU47" s="22"/>
      <c r="AV47" s="22"/>
      <c r="AW47" s="22"/>
      <c r="AX47" s="22"/>
      <c r="AY47" s="22">
        <f t="shared" si="27"/>
        <v>0</v>
      </c>
      <c r="AZ47" s="22"/>
      <c r="BA47" s="22"/>
      <c r="BB47" s="22"/>
      <c r="BC47" s="22"/>
      <c r="BD47" s="22"/>
      <c r="BE47" s="22"/>
      <c r="BF47" s="22"/>
      <c r="BG47" s="22">
        <f t="shared" si="26"/>
        <v>0</v>
      </c>
    </row>
    <row r="48" spans="1:59" x14ac:dyDescent="0.25">
      <c r="A48" s="59" t="s">
        <v>137</v>
      </c>
      <c r="B48" s="60" t="s">
        <v>138</v>
      </c>
      <c r="C48" s="22"/>
      <c r="D48" s="22">
        <f t="shared" si="15"/>
        <v>0</v>
      </c>
      <c r="E48" s="22">
        <f t="shared" si="16"/>
        <v>0</v>
      </c>
      <c r="F48" s="22">
        <f t="shared" si="17"/>
        <v>0</v>
      </c>
      <c r="G48" s="22"/>
      <c r="H48" s="22">
        <v>0</v>
      </c>
      <c r="I48" s="22">
        <v>0</v>
      </c>
      <c r="J48" s="22">
        <v>0</v>
      </c>
      <c r="K48" s="22">
        <f t="shared" si="18"/>
        <v>0</v>
      </c>
      <c r="L48" s="22">
        <f t="shared" si="19"/>
        <v>0</v>
      </c>
      <c r="M48" s="22">
        <v>0</v>
      </c>
      <c r="N48" s="22">
        <f t="shared" si="20"/>
        <v>0</v>
      </c>
      <c r="O48" s="24">
        <f t="shared" si="21"/>
        <v>0</v>
      </c>
      <c r="P48" s="24">
        <f t="shared" si="22"/>
        <v>0</v>
      </c>
      <c r="Q48" s="24">
        <f t="shared" si="23"/>
        <v>0</v>
      </c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>
        <f t="shared" si="24"/>
        <v>0</v>
      </c>
      <c r="AT48" s="22"/>
      <c r="AU48" s="22"/>
      <c r="AV48" s="22"/>
      <c r="AW48" s="22"/>
      <c r="AX48" s="22"/>
      <c r="AY48" s="22">
        <f t="shared" si="27"/>
        <v>0</v>
      </c>
      <c r="AZ48" s="22"/>
      <c r="BA48" s="22"/>
      <c r="BB48" s="22"/>
      <c r="BC48" s="22"/>
      <c r="BD48" s="22"/>
      <c r="BE48" s="22"/>
      <c r="BF48" s="22"/>
      <c r="BG48" s="22">
        <f t="shared" si="26"/>
        <v>0</v>
      </c>
    </row>
    <row r="49" spans="1:59" x14ac:dyDescent="0.25">
      <c r="A49" s="59" t="s">
        <v>139</v>
      </c>
      <c r="B49" s="60" t="s">
        <v>140</v>
      </c>
      <c r="C49" s="22"/>
      <c r="D49" s="22">
        <f t="shared" si="15"/>
        <v>0</v>
      </c>
      <c r="E49" s="22">
        <f t="shared" si="16"/>
        <v>0</v>
      </c>
      <c r="F49" s="22">
        <f t="shared" si="17"/>
        <v>0</v>
      </c>
      <c r="G49" s="22"/>
      <c r="H49" s="22">
        <v>0</v>
      </c>
      <c r="I49" s="22">
        <v>0</v>
      </c>
      <c r="J49" s="22">
        <v>0</v>
      </c>
      <c r="K49" s="22">
        <f t="shared" si="18"/>
        <v>0</v>
      </c>
      <c r="L49" s="22">
        <f t="shared" si="19"/>
        <v>0</v>
      </c>
      <c r="M49" s="22">
        <v>0</v>
      </c>
      <c r="N49" s="22">
        <f t="shared" si="20"/>
        <v>0</v>
      </c>
      <c r="O49" s="24">
        <f t="shared" si="21"/>
        <v>0</v>
      </c>
      <c r="P49" s="24">
        <f t="shared" si="22"/>
        <v>0</v>
      </c>
      <c r="Q49" s="24">
        <f t="shared" si="23"/>
        <v>0</v>
      </c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>
        <f t="shared" si="24"/>
        <v>0</v>
      </c>
      <c r="AT49" s="22"/>
      <c r="AU49" s="22"/>
      <c r="AV49" s="22"/>
      <c r="AW49" s="22"/>
      <c r="AX49" s="22"/>
      <c r="AY49" s="22">
        <f t="shared" si="27"/>
        <v>0</v>
      </c>
      <c r="AZ49" s="22"/>
      <c r="BA49" s="22"/>
      <c r="BB49" s="22"/>
      <c r="BC49" s="22"/>
      <c r="BD49" s="22"/>
      <c r="BE49" s="22"/>
      <c r="BF49" s="22"/>
      <c r="BG49" s="22">
        <f t="shared" si="26"/>
        <v>0</v>
      </c>
    </row>
    <row r="50" spans="1:59" x14ac:dyDescent="0.25">
      <c r="A50" s="59" t="s">
        <v>141</v>
      </c>
      <c r="B50" s="60" t="s">
        <v>142</v>
      </c>
      <c r="C50" s="22">
        <v>7500000</v>
      </c>
      <c r="D50" s="22">
        <f t="shared" si="15"/>
        <v>0</v>
      </c>
      <c r="E50" s="22">
        <f t="shared" si="16"/>
        <v>0</v>
      </c>
      <c r="F50" s="22">
        <f t="shared" si="17"/>
        <v>7500000</v>
      </c>
      <c r="G50" s="22"/>
      <c r="H50" s="22">
        <v>0</v>
      </c>
      <c r="I50" s="22">
        <v>0</v>
      </c>
      <c r="J50" s="22">
        <v>0</v>
      </c>
      <c r="K50" s="22">
        <f t="shared" si="18"/>
        <v>0</v>
      </c>
      <c r="L50" s="22">
        <f t="shared" si="19"/>
        <v>0</v>
      </c>
      <c r="M50" s="22">
        <v>7500000</v>
      </c>
      <c r="N50" s="22">
        <f t="shared" si="20"/>
        <v>-7500000</v>
      </c>
      <c r="O50" s="24">
        <f t="shared" si="21"/>
        <v>7500000</v>
      </c>
      <c r="P50" s="24">
        <f t="shared" si="22"/>
        <v>0</v>
      </c>
      <c r="Q50" s="24">
        <f t="shared" si="23"/>
        <v>0</v>
      </c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>
        <f t="shared" si="24"/>
        <v>0</v>
      </c>
      <c r="AT50" s="22"/>
      <c r="AU50" s="22"/>
      <c r="AV50" s="22"/>
      <c r="AW50" s="22"/>
      <c r="AX50" s="22"/>
      <c r="AY50" s="22">
        <f t="shared" si="27"/>
        <v>0</v>
      </c>
      <c r="AZ50" s="22"/>
      <c r="BA50" s="22"/>
      <c r="BB50" s="22"/>
      <c r="BC50" s="22"/>
      <c r="BD50" s="22"/>
      <c r="BE50" s="22"/>
      <c r="BF50" s="22"/>
      <c r="BG50" s="22">
        <f t="shared" si="26"/>
        <v>0</v>
      </c>
    </row>
    <row r="51" spans="1:59" x14ac:dyDescent="0.25">
      <c r="A51" s="59" t="s">
        <v>143</v>
      </c>
      <c r="B51" s="60" t="s">
        <v>144</v>
      </c>
      <c r="C51" s="22"/>
      <c r="D51" s="22">
        <f t="shared" si="15"/>
        <v>0</v>
      </c>
      <c r="E51" s="22">
        <f t="shared" si="16"/>
        <v>0</v>
      </c>
      <c r="F51" s="22">
        <f t="shared" si="17"/>
        <v>0</v>
      </c>
      <c r="G51" s="22"/>
      <c r="H51" s="22">
        <v>0</v>
      </c>
      <c r="I51" s="22">
        <v>0</v>
      </c>
      <c r="J51" s="22">
        <v>0</v>
      </c>
      <c r="K51" s="22">
        <f t="shared" si="18"/>
        <v>0</v>
      </c>
      <c r="L51" s="22">
        <f t="shared" si="19"/>
        <v>0</v>
      </c>
      <c r="M51" s="22">
        <v>0</v>
      </c>
      <c r="N51" s="22">
        <f t="shared" si="20"/>
        <v>0</v>
      </c>
      <c r="O51" s="24">
        <f t="shared" si="21"/>
        <v>0</v>
      </c>
      <c r="P51" s="24">
        <f t="shared" si="22"/>
        <v>0</v>
      </c>
      <c r="Q51" s="24">
        <f t="shared" si="23"/>
        <v>0</v>
      </c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>
        <f t="shared" si="24"/>
        <v>0</v>
      </c>
      <c r="AT51" s="22"/>
      <c r="AU51" s="22"/>
      <c r="AV51" s="22"/>
      <c r="AW51" s="22"/>
      <c r="AX51" s="22"/>
      <c r="AY51" s="22">
        <f t="shared" si="27"/>
        <v>0</v>
      </c>
      <c r="AZ51" s="22"/>
      <c r="BA51" s="22"/>
      <c r="BB51" s="22"/>
      <c r="BC51" s="22"/>
      <c r="BD51" s="22"/>
      <c r="BE51" s="22"/>
      <c r="BF51" s="22"/>
      <c r="BG51" s="22">
        <f t="shared" si="26"/>
        <v>0</v>
      </c>
    </row>
    <row r="52" spans="1:59" x14ac:dyDescent="0.25">
      <c r="A52" s="59" t="s">
        <v>145</v>
      </c>
      <c r="B52" s="60" t="s">
        <v>146</v>
      </c>
      <c r="C52" s="22"/>
      <c r="D52" s="22">
        <f t="shared" si="15"/>
        <v>0</v>
      </c>
      <c r="E52" s="22">
        <f t="shared" si="16"/>
        <v>0</v>
      </c>
      <c r="F52" s="22">
        <f t="shared" si="17"/>
        <v>0</v>
      </c>
      <c r="G52" s="22"/>
      <c r="H52" s="22">
        <v>0</v>
      </c>
      <c r="I52" s="22">
        <v>0</v>
      </c>
      <c r="J52" s="22">
        <v>0</v>
      </c>
      <c r="K52" s="22">
        <f t="shared" si="18"/>
        <v>0</v>
      </c>
      <c r="L52" s="22">
        <f t="shared" si="19"/>
        <v>0</v>
      </c>
      <c r="M52" s="22">
        <v>0</v>
      </c>
      <c r="N52" s="22">
        <f t="shared" si="20"/>
        <v>0</v>
      </c>
      <c r="O52" s="24">
        <f t="shared" si="21"/>
        <v>0</v>
      </c>
      <c r="P52" s="24">
        <f t="shared" si="22"/>
        <v>0</v>
      </c>
      <c r="Q52" s="24">
        <f t="shared" si="23"/>
        <v>0</v>
      </c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>
        <f t="shared" si="24"/>
        <v>0</v>
      </c>
      <c r="AT52" s="22"/>
      <c r="AU52" s="22"/>
      <c r="AV52" s="22"/>
      <c r="AW52" s="22"/>
      <c r="AX52" s="22"/>
      <c r="AY52" s="22">
        <f t="shared" si="27"/>
        <v>0</v>
      </c>
      <c r="AZ52" s="22"/>
      <c r="BA52" s="22"/>
      <c r="BB52" s="22"/>
      <c r="BC52" s="22"/>
      <c r="BD52" s="22"/>
      <c r="BE52" s="22"/>
      <c r="BF52" s="22"/>
      <c r="BG52" s="22">
        <f t="shared" si="26"/>
        <v>0</v>
      </c>
    </row>
    <row r="53" spans="1:59" x14ac:dyDescent="0.25">
      <c r="A53" s="59" t="s">
        <v>147</v>
      </c>
      <c r="B53" s="60" t="s">
        <v>148</v>
      </c>
      <c r="C53" s="22"/>
      <c r="D53" s="22">
        <f t="shared" si="15"/>
        <v>0</v>
      </c>
      <c r="E53" s="22">
        <f t="shared" si="16"/>
        <v>0</v>
      </c>
      <c r="F53" s="22">
        <f t="shared" si="17"/>
        <v>0</v>
      </c>
      <c r="G53" s="22"/>
      <c r="H53" s="22">
        <v>0</v>
      </c>
      <c r="I53" s="22">
        <v>0</v>
      </c>
      <c r="J53" s="22">
        <v>0</v>
      </c>
      <c r="K53" s="22">
        <f t="shared" si="18"/>
        <v>0</v>
      </c>
      <c r="L53" s="22">
        <f t="shared" si="19"/>
        <v>0</v>
      </c>
      <c r="M53" s="22">
        <v>0</v>
      </c>
      <c r="N53" s="22">
        <f t="shared" si="20"/>
        <v>0</v>
      </c>
      <c r="O53" s="24">
        <f t="shared" si="21"/>
        <v>0</v>
      </c>
      <c r="P53" s="24">
        <f t="shared" si="22"/>
        <v>0</v>
      </c>
      <c r="Q53" s="24">
        <f t="shared" si="23"/>
        <v>0</v>
      </c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>
        <f t="shared" si="24"/>
        <v>0</v>
      </c>
      <c r="AT53" s="22"/>
      <c r="AU53" s="22"/>
      <c r="AV53" s="22"/>
      <c r="AW53" s="22"/>
      <c r="AX53" s="22"/>
      <c r="AY53" s="22">
        <f t="shared" si="27"/>
        <v>0</v>
      </c>
      <c r="AZ53" s="22"/>
      <c r="BA53" s="22"/>
      <c r="BB53" s="22"/>
      <c r="BC53" s="22"/>
      <c r="BD53" s="22"/>
      <c r="BE53" s="22"/>
      <c r="BF53" s="22"/>
      <c r="BG53" s="22">
        <f t="shared" si="26"/>
        <v>0</v>
      </c>
    </row>
    <row r="54" spans="1:59" x14ac:dyDescent="0.25">
      <c r="A54" s="59" t="s">
        <v>149</v>
      </c>
      <c r="B54" s="60" t="s">
        <v>150</v>
      </c>
      <c r="C54" s="22"/>
      <c r="D54" s="22">
        <f t="shared" si="15"/>
        <v>0</v>
      </c>
      <c r="E54" s="22">
        <f t="shared" si="16"/>
        <v>0</v>
      </c>
      <c r="F54" s="22">
        <f t="shared" si="17"/>
        <v>0</v>
      </c>
      <c r="G54" s="22"/>
      <c r="H54" s="22">
        <v>0</v>
      </c>
      <c r="I54" s="22">
        <v>0</v>
      </c>
      <c r="J54" s="22">
        <v>0</v>
      </c>
      <c r="K54" s="22">
        <f t="shared" si="18"/>
        <v>0</v>
      </c>
      <c r="L54" s="22">
        <f t="shared" si="19"/>
        <v>0</v>
      </c>
      <c r="M54" s="22">
        <v>0</v>
      </c>
      <c r="N54" s="22">
        <f t="shared" si="20"/>
        <v>0</v>
      </c>
      <c r="O54" s="24">
        <f t="shared" si="21"/>
        <v>0</v>
      </c>
      <c r="P54" s="24">
        <f t="shared" si="22"/>
        <v>0</v>
      </c>
      <c r="Q54" s="24">
        <f t="shared" si="23"/>
        <v>0</v>
      </c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>
        <f t="shared" si="24"/>
        <v>0</v>
      </c>
      <c r="AT54" s="22"/>
      <c r="AU54" s="22"/>
      <c r="AV54" s="22"/>
      <c r="AW54" s="22"/>
      <c r="AX54" s="22"/>
      <c r="AY54" s="22">
        <f t="shared" si="27"/>
        <v>0</v>
      </c>
      <c r="AZ54" s="22"/>
      <c r="BA54" s="22"/>
      <c r="BB54" s="22"/>
      <c r="BC54" s="22"/>
      <c r="BD54" s="22"/>
      <c r="BE54" s="22"/>
      <c r="BF54" s="22"/>
      <c r="BG54" s="22">
        <f t="shared" si="26"/>
        <v>0</v>
      </c>
    </row>
    <row r="55" spans="1:59" x14ac:dyDescent="0.25">
      <c r="A55" s="59" t="s">
        <v>151</v>
      </c>
      <c r="B55" s="60" t="s">
        <v>152</v>
      </c>
      <c r="C55" s="22">
        <v>350000</v>
      </c>
      <c r="D55" s="22">
        <f t="shared" si="15"/>
        <v>0</v>
      </c>
      <c r="E55" s="22">
        <f t="shared" si="16"/>
        <v>0</v>
      </c>
      <c r="F55" s="22">
        <f t="shared" si="17"/>
        <v>350000</v>
      </c>
      <c r="G55" s="22"/>
      <c r="H55" s="22">
        <v>0</v>
      </c>
      <c r="I55" s="22">
        <v>0</v>
      </c>
      <c r="J55" s="22">
        <v>350000</v>
      </c>
      <c r="K55" s="22">
        <f t="shared" si="18"/>
        <v>350000</v>
      </c>
      <c r="L55" s="22">
        <f t="shared" si="19"/>
        <v>350000</v>
      </c>
      <c r="M55" s="22">
        <v>350000</v>
      </c>
      <c r="N55" s="22">
        <f t="shared" si="20"/>
        <v>0</v>
      </c>
      <c r="O55" s="24">
        <f t="shared" si="21"/>
        <v>0</v>
      </c>
      <c r="P55" s="24">
        <f t="shared" si="22"/>
        <v>0</v>
      </c>
      <c r="Q55" s="24">
        <f t="shared" si="23"/>
        <v>0</v>
      </c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>
        <f t="shared" si="24"/>
        <v>0</v>
      </c>
      <c r="AT55" s="22"/>
      <c r="AU55" s="22"/>
      <c r="AV55" s="22"/>
      <c r="AW55" s="22"/>
      <c r="AX55" s="22"/>
      <c r="AY55" s="22">
        <f t="shared" si="27"/>
        <v>0</v>
      </c>
      <c r="AZ55" s="22"/>
      <c r="BA55" s="22"/>
      <c r="BB55" s="22"/>
      <c r="BC55" s="22"/>
      <c r="BD55" s="22"/>
      <c r="BE55" s="22"/>
      <c r="BF55" s="22"/>
      <c r="BG55" s="22">
        <f t="shared" si="26"/>
        <v>0</v>
      </c>
    </row>
    <row r="56" spans="1:59" x14ac:dyDescent="0.25">
      <c r="A56" s="59" t="s">
        <v>153</v>
      </c>
      <c r="B56" s="60" t="s">
        <v>154</v>
      </c>
      <c r="C56" s="22"/>
      <c r="D56" s="22">
        <f t="shared" si="15"/>
        <v>0</v>
      </c>
      <c r="E56" s="22">
        <f t="shared" si="16"/>
        <v>0</v>
      </c>
      <c r="F56" s="22">
        <f t="shared" si="17"/>
        <v>0</v>
      </c>
      <c r="G56" s="22"/>
      <c r="H56" s="22">
        <v>0</v>
      </c>
      <c r="I56" s="22">
        <v>0</v>
      </c>
      <c r="J56" s="22">
        <v>0</v>
      </c>
      <c r="K56" s="22">
        <f t="shared" si="18"/>
        <v>0</v>
      </c>
      <c r="L56" s="22">
        <f t="shared" si="19"/>
        <v>0</v>
      </c>
      <c r="M56" s="22">
        <v>0</v>
      </c>
      <c r="N56" s="22">
        <f t="shared" si="20"/>
        <v>0</v>
      </c>
      <c r="O56" s="24">
        <f t="shared" si="21"/>
        <v>0</v>
      </c>
      <c r="P56" s="24">
        <f t="shared" si="22"/>
        <v>0</v>
      </c>
      <c r="Q56" s="24">
        <f t="shared" si="23"/>
        <v>0</v>
      </c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>
        <f t="shared" si="24"/>
        <v>0</v>
      </c>
      <c r="AT56" s="22"/>
      <c r="AU56" s="22"/>
      <c r="AV56" s="22"/>
      <c r="AW56" s="22"/>
      <c r="AX56" s="22"/>
      <c r="AY56" s="22">
        <f t="shared" si="27"/>
        <v>0</v>
      </c>
      <c r="AZ56" s="22"/>
      <c r="BA56" s="22"/>
      <c r="BB56" s="22"/>
      <c r="BC56" s="22"/>
      <c r="BD56" s="22"/>
      <c r="BE56" s="22"/>
      <c r="BF56" s="22"/>
      <c r="BG56" s="22">
        <f t="shared" si="26"/>
        <v>0</v>
      </c>
    </row>
    <row r="57" spans="1:59" x14ac:dyDescent="0.25">
      <c r="A57" s="59" t="s">
        <v>155</v>
      </c>
      <c r="B57" s="60" t="s">
        <v>156</v>
      </c>
      <c r="C57" s="22"/>
      <c r="D57" s="22">
        <f t="shared" si="15"/>
        <v>0</v>
      </c>
      <c r="E57" s="22">
        <f t="shared" si="16"/>
        <v>0</v>
      </c>
      <c r="F57" s="22">
        <f t="shared" si="17"/>
        <v>0</v>
      </c>
      <c r="G57" s="22"/>
      <c r="H57" s="22">
        <v>0</v>
      </c>
      <c r="I57" s="22">
        <v>0</v>
      </c>
      <c r="J57" s="22">
        <v>0</v>
      </c>
      <c r="K57" s="22">
        <f t="shared" si="18"/>
        <v>0</v>
      </c>
      <c r="L57" s="22">
        <f t="shared" si="19"/>
        <v>0</v>
      </c>
      <c r="M57" s="22">
        <v>0</v>
      </c>
      <c r="N57" s="22">
        <f t="shared" si="20"/>
        <v>0</v>
      </c>
      <c r="O57" s="24">
        <f t="shared" si="21"/>
        <v>0</v>
      </c>
      <c r="P57" s="24">
        <f t="shared" si="22"/>
        <v>0</v>
      </c>
      <c r="Q57" s="24">
        <f t="shared" si="23"/>
        <v>0</v>
      </c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>
        <f t="shared" si="24"/>
        <v>0</v>
      </c>
      <c r="AT57" s="22"/>
      <c r="AU57" s="22"/>
      <c r="AV57" s="22"/>
      <c r="AW57" s="22"/>
      <c r="AX57" s="22"/>
      <c r="AY57" s="22">
        <f t="shared" si="27"/>
        <v>0</v>
      </c>
      <c r="AZ57" s="22"/>
      <c r="BA57" s="22"/>
      <c r="BB57" s="22"/>
      <c r="BC57" s="22"/>
      <c r="BD57" s="22"/>
      <c r="BE57" s="22"/>
      <c r="BF57" s="22"/>
      <c r="BG57" s="22">
        <f t="shared" si="26"/>
        <v>0</v>
      </c>
    </row>
    <row r="58" spans="1:59" x14ac:dyDescent="0.25">
      <c r="A58" s="59" t="s">
        <v>157</v>
      </c>
      <c r="B58" s="41" t="s">
        <v>158</v>
      </c>
      <c r="C58" s="22"/>
      <c r="D58" s="22">
        <f t="shared" si="15"/>
        <v>0</v>
      </c>
      <c r="E58" s="22">
        <f t="shared" si="16"/>
        <v>0</v>
      </c>
      <c r="F58" s="22">
        <f t="shared" si="17"/>
        <v>0</v>
      </c>
      <c r="G58" s="22"/>
      <c r="H58" s="22"/>
      <c r="I58" s="22"/>
      <c r="J58" s="22"/>
      <c r="K58" s="22"/>
      <c r="L58" s="22"/>
      <c r="M58" s="22">
        <v>0</v>
      </c>
      <c r="N58" s="22">
        <f t="shared" si="20"/>
        <v>0</v>
      </c>
      <c r="O58" s="24">
        <f t="shared" si="21"/>
        <v>0</v>
      </c>
      <c r="P58" s="24">
        <f t="shared" si="22"/>
        <v>0</v>
      </c>
      <c r="Q58" s="24">
        <f t="shared" si="23"/>
        <v>0</v>
      </c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>
        <f t="shared" si="24"/>
        <v>0</v>
      </c>
      <c r="AT58" s="22"/>
      <c r="AU58" s="22"/>
      <c r="AV58" s="22"/>
      <c r="AW58" s="22"/>
      <c r="AX58" s="22"/>
      <c r="AY58" s="22"/>
      <c r="AZ58" s="22"/>
      <c r="BA58" s="22"/>
      <c r="BB58" s="22"/>
      <c r="BC58" s="22"/>
      <c r="BD58" s="22"/>
      <c r="BE58" s="22"/>
      <c r="BF58" s="22"/>
      <c r="BG58" s="22"/>
    </row>
    <row r="59" spans="1:59" x14ac:dyDescent="0.25">
      <c r="A59" s="59" t="s">
        <v>159</v>
      </c>
      <c r="B59" s="60" t="s">
        <v>160</v>
      </c>
      <c r="C59" s="22"/>
      <c r="D59" s="22">
        <f t="shared" si="15"/>
        <v>0</v>
      </c>
      <c r="E59" s="22">
        <f t="shared" si="16"/>
        <v>0</v>
      </c>
      <c r="F59" s="22">
        <f t="shared" si="17"/>
        <v>0</v>
      </c>
      <c r="G59" s="22"/>
      <c r="H59" s="22">
        <v>0</v>
      </c>
      <c r="I59" s="22">
        <v>0</v>
      </c>
      <c r="J59" s="22">
        <v>0</v>
      </c>
      <c r="K59" s="22">
        <f t="shared" si="18"/>
        <v>0</v>
      </c>
      <c r="L59" s="22">
        <f t="shared" si="19"/>
        <v>0</v>
      </c>
      <c r="M59" s="22">
        <v>0</v>
      </c>
      <c r="N59" s="22">
        <f t="shared" si="20"/>
        <v>0</v>
      </c>
      <c r="O59" s="24">
        <f t="shared" si="21"/>
        <v>0</v>
      </c>
      <c r="P59" s="24">
        <f t="shared" si="22"/>
        <v>0</v>
      </c>
      <c r="Q59" s="24">
        <f t="shared" si="23"/>
        <v>0</v>
      </c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>
        <f t="shared" si="24"/>
        <v>0</v>
      </c>
      <c r="AT59" s="22"/>
      <c r="AU59" s="22"/>
      <c r="AV59" s="22"/>
      <c r="AW59" s="22"/>
      <c r="AX59" s="22"/>
      <c r="AY59" s="22">
        <f t="shared" si="27"/>
        <v>0</v>
      </c>
      <c r="AZ59" s="22"/>
      <c r="BA59" s="22"/>
      <c r="BB59" s="22"/>
      <c r="BC59" s="22"/>
      <c r="BD59" s="22"/>
      <c r="BE59" s="22"/>
      <c r="BF59" s="22"/>
      <c r="BG59" s="22">
        <f t="shared" si="26"/>
        <v>0</v>
      </c>
    </row>
    <row r="60" spans="1:59" x14ac:dyDescent="0.25">
      <c r="A60" s="59" t="s">
        <v>161</v>
      </c>
      <c r="B60" s="60" t="s">
        <v>162</v>
      </c>
      <c r="C60" s="22"/>
      <c r="D60" s="22">
        <f t="shared" si="15"/>
        <v>0</v>
      </c>
      <c r="E60" s="22">
        <f t="shared" si="16"/>
        <v>0</v>
      </c>
      <c r="F60" s="22">
        <f t="shared" si="17"/>
        <v>0</v>
      </c>
      <c r="G60" s="22"/>
      <c r="H60" s="22">
        <v>0</v>
      </c>
      <c r="I60" s="22">
        <v>0</v>
      </c>
      <c r="J60" s="22">
        <v>0</v>
      </c>
      <c r="K60" s="22">
        <f t="shared" si="18"/>
        <v>0</v>
      </c>
      <c r="L60" s="22">
        <f t="shared" si="19"/>
        <v>0</v>
      </c>
      <c r="M60" s="22">
        <v>0</v>
      </c>
      <c r="N60" s="22">
        <f t="shared" si="20"/>
        <v>0</v>
      </c>
      <c r="O60" s="24">
        <f t="shared" si="21"/>
        <v>0</v>
      </c>
      <c r="P60" s="24">
        <f t="shared" si="22"/>
        <v>0</v>
      </c>
      <c r="Q60" s="24">
        <f t="shared" si="23"/>
        <v>0</v>
      </c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>
        <f t="shared" si="24"/>
        <v>0</v>
      </c>
      <c r="AT60" s="22"/>
      <c r="AU60" s="22"/>
      <c r="AV60" s="22"/>
      <c r="AW60" s="22"/>
      <c r="AX60" s="22"/>
      <c r="AY60" s="22">
        <f t="shared" si="27"/>
        <v>0</v>
      </c>
      <c r="AZ60" s="22"/>
      <c r="BA60" s="22"/>
      <c r="BB60" s="22"/>
      <c r="BC60" s="22"/>
      <c r="BD60" s="22"/>
      <c r="BE60" s="22"/>
      <c r="BF60" s="22"/>
      <c r="BG60" s="22">
        <f t="shared" si="26"/>
        <v>0</v>
      </c>
    </row>
    <row r="61" spans="1:59" x14ac:dyDescent="0.25">
      <c r="A61" s="59" t="s">
        <v>163</v>
      </c>
      <c r="B61" s="60" t="s">
        <v>164</v>
      </c>
      <c r="C61" s="22"/>
      <c r="D61" s="22">
        <f t="shared" si="15"/>
        <v>0</v>
      </c>
      <c r="E61" s="22">
        <f t="shared" si="16"/>
        <v>0</v>
      </c>
      <c r="F61" s="22">
        <f t="shared" si="17"/>
        <v>0</v>
      </c>
      <c r="G61" s="22"/>
      <c r="H61" s="22">
        <v>0</v>
      </c>
      <c r="I61" s="22">
        <v>0</v>
      </c>
      <c r="J61" s="22">
        <v>0</v>
      </c>
      <c r="K61" s="22">
        <f t="shared" si="18"/>
        <v>0</v>
      </c>
      <c r="L61" s="22">
        <f t="shared" si="19"/>
        <v>0</v>
      </c>
      <c r="M61" s="22">
        <v>0</v>
      </c>
      <c r="N61" s="22">
        <f t="shared" si="20"/>
        <v>0</v>
      </c>
      <c r="O61" s="24">
        <f t="shared" si="21"/>
        <v>0</v>
      </c>
      <c r="P61" s="24">
        <f t="shared" si="22"/>
        <v>0</v>
      </c>
      <c r="Q61" s="24">
        <f t="shared" si="23"/>
        <v>0</v>
      </c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>
        <f t="shared" si="24"/>
        <v>0</v>
      </c>
      <c r="AT61" s="22"/>
      <c r="AU61" s="22"/>
      <c r="AV61" s="22"/>
      <c r="AW61" s="22"/>
      <c r="AX61" s="22"/>
      <c r="AY61" s="22">
        <f t="shared" si="27"/>
        <v>0</v>
      </c>
      <c r="AZ61" s="22"/>
      <c r="BA61" s="22"/>
      <c r="BB61" s="22"/>
      <c r="BC61" s="22"/>
      <c r="BD61" s="22"/>
      <c r="BE61" s="22"/>
      <c r="BF61" s="22"/>
      <c r="BG61" s="22">
        <f t="shared" si="26"/>
        <v>0</v>
      </c>
    </row>
    <row r="62" spans="1:59" x14ac:dyDescent="0.25">
      <c r="A62" s="59" t="s">
        <v>165</v>
      </c>
      <c r="B62" s="60" t="s">
        <v>166</v>
      </c>
      <c r="C62" s="22"/>
      <c r="D62" s="22">
        <f t="shared" si="15"/>
        <v>0</v>
      </c>
      <c r="E62" s="22">
        <f t="shared" si="16"/>
        <v>0</v>
      </c>
      <c r="F62" s="22">
        <f t="shared" si="17"/>
        <v>0</v>
      </c>
      <c r="G62" s="22"/>
      <c r="H62" s="22">
        <v>0</v>
      </c>
      <c r="I62" s="22">
        <v>0</v>
      </c>
      <c r="J62" s="22">
        <v>0</v>
      </c>
      <c r="K62" s="22">
        <f t="shared" si="18"/>
        <v>0</v>
      </c>
      <c r="L62" s="22">
        <f t="shared" si="19"/>
        <v>0</v>
      </c>
      <c r="M62" s="22">
        <v>0</v>
      </c>
      <c r="N62" s="22">
        <f t="shared" si="20"/>
        <v>0</v>
      </c>
      <c r="O62" s="24">
        <f t="shared" si="21"/>
        <v>0</v>
      </c>
      <c r="P62" s="24">
        <f t="shared" si="22"/>
        <v>0</v>
      </c>
      <c r="Q62" s="24">
        <f t="shared" si="23"/>
        <v>0</v>
      </c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>
        <f t="shared" si="24"/>
        <v>0</v>
      </c>
      <c r="AT62" s="22"/>
      <c r="AU62" s="22"/>
      <c r="AV62" s="22"/>
      <c r="AW62" s="22"/>
      <c r="AX62" s="22"/>
      <c r="AY62" s="22">
        <f t="shared" si="27"/>
        <v>0</v>
      </c>
      <c r="AZ62" s="22"/>
      <c r="BA62" s="22"/>
      <c r="BB62" s="22"/>
      <c r="BC62" s="22"/>
      <c r="BD62" s="22"/>
      <c r="BE62" s="22"/>
      <c r="BF62" s="22"/>
      <c r="BG62" s="22">
        <f t="shared" si="26"/>
        <v>0</v>
      </c>
    </row>
    <row r="63" spans="1:59" x14ac:dyDescent="0.25">
      <c r="A63" s="59" t="s">
        <v>167</v>
      </c>
      <c r="B63" s="60" t="s">
        <v>168</v>
      </c>
      <c r="C63" s="22"/>
      <c r="D63" s="22">
        <f t="shared" si="15"/>
        <v>0</v>
      </c>
      <c r="E63" s="22">
        <f t="shared" si="16"/>
        <v>0</v>
      </c>
      <c r="F63" s="22">
        <f t="shared" si="17"/>
        <v>0</v>
      </c>
      <c r="G63" s="22"/>
      <c r="H63" s="22">
        <v>0</v>
      </c>
      <c r="I63" s="22">
        <v>0</v>
      </c>
      <c r="J63" s="22">
        <v>0</v>
      </c>
      <c r="K63" s="22">
        <f t="shared" si="18"/>
        <v>0</v>
      </c>
      <c r="L63" s="22">
        <f t="shared" si="19"/>
        <v>0</v>
      </c>
      <c r="M63" s="22">
        <v>0</v>
      </c>
      <c r="N63" s="22">
        <f t="shared" si="20"/>
        <v>0</v>
      </c>
      <c r="O63" s="24">
        <f t="shared" si="21"/>
        <v>0</v>
      </c>
      <c r="P63" s="24">
        <f t="shared" si="22"/>
        <v>0</v>
      </c>
      <c r="Q63" s="24">
        <f t="shared" si="23"/>
        <v>0</v>
      </c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>
        <f t="shared" si="24"/>
        <v>0</v>
      </c>
      <c r="AT63" s="22"/>
      <c r="AU63" s="22"/>
      <c r="AV63" s="22"/>
      <c r="AW63" s="22"/>
      <c r="AX63" s="22"/>
      <c r="AY63" s="22">
        <f t="shared" si="27"/>
        <v>0</v>
      </c>
      <c r="AZ63" s="22"/>
      <c r="BA63" s="22"/>
      <c r="BB63" s="22"/>
      <c r="BC63" s="22"/>
      <c r="BD63" s="22"/>
      <c r="BE63" s="22"/>
      <c r="BF63" s="22"/>
      <c r="BG63" s="22">
        <f t="shared" si="26"/>
        <v>0</v>
      </c>
    </row>
    <row r="64" spans="1:59" x14ac:dyDescent="0.25">
      <c r="A64" s="59" t="s">
        <v>169</v>
      </c>
      <c r="B64" s="60" t="s">
        <v>170</v>
      </c>
      <c r="C64" s="22"/>
      <c r="D64" s="22">
        <f t="shared" si="15"/>
        <v>0</v>
      </c>
      <c r="E64" s="22">
        <f t="shared" si="16"/>
        <v>0</v>
      </c>
      <c r="F64" s="22">
        <f t="shared" si="17"/>
        <v>0</v>
      </c>
      <c r="G64" s="22"/>
      <c r="H64" s="22">
        <v>0</v>
      </c>
      <c r="I64" s="22">
        <v>0</v>
      </c>
      <c r="J64" s="22">
        <v>0</v>
      </c>
      <c r="K64" s="22">
        <f t="shared" si="18"/>
        <v>0</v>
      </c>
      <c r="L64" s="22">
        <f t="shared" si="19"/>
        <v>0</v>
      </c>
      <c r="M64" s="22">
        <v>0</v>
      </c>
      <c r="N64" s="22">
        <f t="shared" si="20"/>
        <v>0</v>
      </c>
      <c r="O64" s="24">
        <f t="shared" si="21"/>
        <v>0</v>
      </c>
      <c r="P64" s="24">
        <f t="shared" si="22"/>
        <v>0</v>
      </c>
      <c r="Q64" s="24">
        <f t="shared" si="23"/>
        <v>0</v>
      </c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>
        <f t="shared" si="24"/>
        <v>0</v>
      </c>
      <c r="AT64" s="22"/>
      <c r="AU64" s="22"/>
      <c r="AV64" s="22"/>
      <c r="AW64" s="22"/>
      <c r="AX64" s="22"/>
      <c r="AY64" s="22">
        <f t="shared" si="27"/>
        <v>0</v>
      </c>
      <c r="AZ64" s="22"/>
      <c r="BA64" s="22"/>
      <c r="BB64" s="22"/>
      <c r="BC64" s="22"/>
      <c r="BD64" s="22"/>
      <c r="BE64" s="22"/>
      <c r="BF64" s="22"/>
      <c r="BG64" s="22">
        <f t="shared" si="26"/>
        <v>0</v>
      </c>
    </row>
    <row r="65" spans="1:59" x14ac:dyDescent="0.25">
      <c r="A65" s="59" t="s">
        <v>171</v>
      </c>
      <c r="B65" s="60" t="s">
        <v>172</v>
      </c>
      <c r="C65" s="22"/>
      <c r="D65" s="22">
        <f t="shared" si="15"/>
        <v>0</v>
      </c>
      <c r="E65" s="22">
        <f t="shared" si="16"/>
        <v>0</v>
      </c>
      <c r="F65" s="22">
        <f t="shared" si="17"/>
        <v>0</v>
      </c>
      <c r="G65" s="22"/>
      <c r="H65" s="22">
        <v>0</v>
      </c>
      <c r="I65" s="22">
        <v>0</v>
      </c>
      <c r="J65" s="22">
        <v>0</v>
      </c>
      <c r="K65" s="22">
        <f t="shared" si="18"/>
        <v>0</v>
      </c>
      <c r="L65" s="22">
        <f t="shared" si="19"/>
        <v>0</v>
      </c>
      <c r="M65" s="22">
        <v>0</v>
      </c>
      <c r="N65" s="22">
        <f t="shared" si="20"/>
        <v>0</v>
      </c>
      <c r="O65" s="24">
        <f t="shared" si="21"/>
        <v>0</v>
      </c>
      <c r="P65" s="24">
        <f t="shared" si="22"/>
        <v>0</v>
      </c>
      <c r="Q65" s="24">
        <f t="shared" si="23"/>
        <v>0</v>
      </c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>
        <f t="shared" si="24"/>
        <v>0</v>
      </c>
      <c r="AT65" s="22"/>
      <c r="AU65" s="22"/>
      <c r="AV65" s="22"/>
      <c r="AW65" s="22"/>
      <c r="AX65" s="22"/>
      <c r="AY65" s="22">
        <f t="shared" si="27"/>
        <v>0</v>
      </c>
      <c r="AZ65" s="22"/>
      <c r="BA65" s="22"/>
      <c r="BB65" s="22"/>
      <c r="BC65" s="22"/>
      <c r="BD65" s="22"/>
      <c r="BE65" s="22"/>
      <c r="BF65" s="22"/>
      <c r="BG65" s="22">
        <f t="shared" si="26"/>
        <v>0</v>
      </c>
    </row>
    <row r="66" spans="1:59" x14ac:dyDescent="0.25">
      <c r="A66" s="59" t="s">
        <v>173</v>
      </c>
      <c r="B66" s="60" t="s">
        <v>307</v>
      </c>
      <c r="C66" s="22"/>
      <c r="D66" s="22">
        <f t="shared" si="15"/>
        <v>0</v>
      </c>
      <c r="E66" s="22">
        <f t="shared" si="16"/>
        <v>0</v>
      </c>
      <c r="F66" s="22">
        <f t="shared" si="17"/>
        <v>0</v>
      </c>
      <c r="G66" s="22"/>
      <c r="H66" s="22">
        <v>0</v>
      </c>
      <c r="I66" s="22">
        <v>0</v>
      </c>
      <c r="J66" s="22">
        <v>0</v>
      </c>
      <c r="K66" s="22">
        <f t="shared" si="18"/>
        <v>0</v>
      </c>
      <c r="L66" s="22">
        <f t="shared" si="19"/>
        <v>0</v>
      </c>
      <c r="M66" s="22">
        <v>0</v>
      </c>
      <c r="N66" s="22">
        <f t="shared" si="20"/>
        <v>0</v>
      </c>
      <c r="O66" s="24">
        <f t="shared" si="21"/>
        <v>0</v>
      </c>
      <c r="P66" s="24">
        <f t="shared" si="22"/>
        <v>0</v>
      </c>
      <c r="Q66" s="24">
        <f t="shared" si="23"/>
        <v>0</v>
      </c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>
        <f t="shared" si="24"/>
        <v>0</v>
      </c>
      <c r="AT66" s="22"/>
      <c r="AU66" s="22"/>
      <c r="AV66" s="22"/>
      <c r="AW66" s="22"/>
      <c r="AX66" s="22"/>
      <c r="AY66" s="22"/>
      <c r="AZ66" s="22"/>
      <c r="BA66" s="22"/>
      <c r="BB66" s="22"/>
      <c r="BC66" s="22"/>
      <c r="BD66" s="22"/>
      <c r="BE66" s="22"/>
      <c r="BF66" s="22"/>
      <c r="BG66" s="22"/>
    </row>
    <row r="67" spans="1:59" x14ac:dyDescent="0.25">
      <c r="A67" s="59" t="s">
        <v>175</v>
      </c>
      <c r="B67" s="60" t="s">
        <v>176</v>
      </c>
      <c r="C67" s="22"/>
      <c r="D67" s="22">
        <f t="shared" si="15"/>
        <v>0</v>
      </c>
      <c r="E67" s="22">
        <f t="shared" si="16"/>
        <v>0</v>
      </c>
      <c r="F67" s="22">
        <f t="shared" si="17"/>
        <v>0</v>
      </c>
      <c r="G67" s="22"/>
      <c r="H67" s="22"/>
      <c r="I67" s="22"/>
      <c r="J67" s="22"/>
      <c r="K67" s="22"/>
      <c r="L67" s="22"/>
      <c r="M67" s="22"/>
      <c r="N67" s="22"/>
      <c r="O67" s="24"/>
      <c r="P67" s="24"/>
      <c r="Q67" s="24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2"/>
      <c r="AS67" s="22">
        <f t="shared" si="24"/>
        <v>0</v>
      </c>
      <c r="AT67" s="22"/>
      <c r="AU67" s="22"/>
      <c r="AV67" s="22"/>
      <c r="AW67" s="22"/>
      <c r="AX67" s="22"/>
      <c r="AY67" s="22"/>
      <c r="AZ67" s="22"/>
      <c r="BA67" s="22"/>
      <c r="BB67" s="22"/>
      <c r="BC67" s="22"/>
      <c r="BD67" s="22"/>
      <c r="BE67" s="22"/>
      <c r="BF67" s="22"/>
      <c r="BG67" s="22"/>
    </row>
    <row r="68" spans="1:59" x14ac:dyDescent="0.25">
      <c r="A68" s="59" t="s">
        <v>177</v>
      </c>
      <c r="B68" s="60" t="s">
        <v>178</v>
      </c>
      <c r="C68" s="22"/>
      <c r="D68" s="22">
        <f t="shared" si="15"/>
        <v>0</v>
      </c>
      <c r="E68" s="22">
        <f t="shared" si="16"/>
        <v>0</v>
      </c>
      <c r="F68" s="22">
        <f t="shared" si="17"/>
        <v>0</v>
      </c>
      <c r="G68" s="22"/>
      <c r="H68" s="22">
        <v>0</v>
      </c>
      <c r="I68" s="22">
        <v>0</v>
      </c>
      <c r="J68" s="22">
        <v>0</v>
      </c>
      <c r="K68" s="22">
        <f t="shared" si="18"/>
        <v>0</v>
      </c>
      <c r="L68" s="22">
        <f t="shared" si="19"/>
        <v>0</v>
      </c>
      <c r="M68" s="22">
        <v>0</v>
      </c>
      <c r="N68" s="22">
        <f t="shared" si="20"/>
        <v>0</v>
      </c>
      <c r="O68" s="24">
        <f t="shared" si="21"/>
        <v>0</v>
      </c>
      <c r="P68" s="24">
        <f t="shared" si="22"/>
        <v>0</v>
      </c>
      <c r="Q68" s="24">
        <f t="shared" si="23"/>
        <v>0</v>
      </c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>
        <f t="shared" si="24"/>
        <v>0</v>
      </c>
      <c r="AT68" s="22"/>
      <c r="AU68" s="22"/>
      <c r="AV68" s="22"/>
      <c r="AW68" s="22"/>
      <c r="AX68" s="22"/>
      <c r="AY68" s="22">
        <f>+AT68+AU68+AV68+AW68+AX68</f>
        <v>0</v>
      </c>
      <c r="AZ68" s="22"/>
      <c r="BA68" s="22"/>
      <c r="BB68" s="22"/>
      <c r="BC68" s="22"/>
      <c r="BD68" s="22"/>
      <c r="BE68" s="22"/>
      <c r="BF68" s="22"/>
      <c r="BG68" s="22">
        <f>SUM(AZ68:BC68)</f>
        <v>0</v>
      </c>
    </row>
    <row r="69" spans="1:59" x14ac:dyDescent="0.25">
      <c r="A69" s="59" t="s">
        <v>179</v>
      </c>
      <c r="B69" s="60" t="s">
        <v>180</v>
      </c>
      <c r="C69" s="22"/>
      <c r="D69" s="22">
        <f t="shared" si="15"/>
        <v>0</v>
      </c>
      <c r="E69" s="22">
        <f t="shared" si="16"/>
        <v>0</v>
      </c>
      <c r="F69" s="22">
        <f t="shared" si="17"/>
        <v>0</v>
      </c>
      <c r="G69" s="22"/>
      <c r="H69" s="22">
        <v>0</v>
      </c>
      <c r="I69" s="22">
        <v>0</v>
      </c>
      <c r="J69" s="22">
        <v>0</v>
      </c>
      <c r="K69" s="22">
        <f t="shared" si="18"/>
        <v>0</v>
      </c>
      <c r="L69" s="22">
        <f t="shared" si="19"/>
        <v>0</v>
      </c>
      <c r="M69" s="22">
        <v>0</v>
      </c>
      <c r="N69" s="22">
        <f t="shared" si="20"/>
        <v>0</v>
      </c>
      <c r="O69" s="24">
        <f t="shared" si="21"/>
        <v>0</v>
      </c>
      <c r="P69" s="24">
        <f t="shared" si="22"/>
        <v>0</v>
      </c>
      <c r="Q69" s="24">
        <f t="shared" si="23"/>
        <v>0</v>
      </c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>
        <f t="shared" si="24"/>
        <v>0</v>
      </c>
      <c r="AT69" s="22"/>
      <c r="AU69" s="22"/>
      <c r="AV69" s="22"/>
      <c r="AW69" s="22"/>
      <c r="AX69" s="22"/>
      <c r="AY69" s="22">
        <f>+AT69+AU69+AV69+AW69+AX69</f>
        <v>0</v>
      </c>
      <c r="AZ69" s="22"/>
      <c r="BA69" s="22"/>
      <c r="BB69" s="22"/>
      <c r="BC69" s="22"/>
      <c r="BD69" s="22"/>
      <c r="BE69" s="22"/>
      <c r="BF69" s="22"/>
      <c r="BG69" s="22">
        <f>SUM(AZ69:BC69)</f>
        <v>0</v>
      </c>
    </row>
    <row r="70" spans="1:59" x14ac:dyDescent="0.25">
      <c r="A70" s="57"/>
      <c r="B70" s="58"/>
      <c r="C70" s="22"/>
      <c r="D70" s="22"/>
      <c r="E70" s="22"/>
      <c r="F70" s="22"/>
      <c r="G70" s="22"/>
      <c r="M70" s="22"/>
      <c r="N70" s="22"/>
      <c r="O70" s="22"/>
      <c r="P70" s="37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>
        <f>SUM(R70:AH70)</f>
        <v>0</v>
      </c>
      <c r="AT70" s="22"/>
      <c r="AU70" s="22"/>
      <c r="AV70" s="22"/>
      <c r="AW70" s="22"/>
      <c r="AX70" s="22"/>
      <c r="AY70" s="22"/>
      <c r="AZ70" s="22"/>
      <c r="BA70" s="22"/>
      <c r="BB70" s="22"/>
      <c r="BC70" s="22"/>
      <c r="BD70" s="22"/>
      <c r="BE70" s="22"/>
      <c r="BF70" s="22"/>
      <c r="BG70" s="3"/>
    </row>
    <row r="71" spans="1:59" s="56" customFormat="1" x14ac:dyDescent="0.25">
      <c r="A71" s="55" t="s">
        <v>181</v>
      </c>
      <c r="B71" s="36" t="s">
        <v>182</v>
      </c>
      <c r="C71" s="18">
        <f t="shared" ref="C71:P71" si="28">SUM(C73:C92)</f>
        <v>220000</v>
      </c>
      <c r="D71" s="18">
        <f t="shared" si="28"/>
        <v>0</v>
      </c>
      <c r="E71" s="18">
        <f t="shared" si="28"/>
        <v>0</v>
      </c>
      <c r="F71" s="18">
        <f t="shared" si="28"/>
        <v>220000</v>
      </c>
      <c r="G71" s="18">
        <f t="shared" si="28"/>
        <v>0</v>
      </c>
      <c r="H71" s="18">
        <f t="shared" si="28"/>
        <v>0</v>
      </c>
      <c r="I71" s="18">
        <f t="shared" si="28"/>
        <v>0</v>
      </c>
      <c r="J71" s="18">
        <f t="shared" si="28"/>
        <v>0</v>
      </c>
      <c r="K71" s="18">
        <f t="shared" si="28"/>
        <v>0</v>
      </c>
      <c r="L71" s="18">
        <f t="shared" si="28"/>
        <v>0</v>
      </c>
      <c r="M71" s="18">
        <f t="shared" si="28"/>
        <v>100000</v>
      </c>
      <c r="N71" s="18">
        <f t="shared" si="28"/>
        <v>-100000</v>
      </c>
      <c r="O71" s="18">
        <f t="shared" si="28"/>
        <v>220000</v>
      </c>
      <c r="P71" s="18">
        <f t="shared" si="28"/>
        <v>120000</v>
      </c>
      <c r="Q71" s="18">
        <f>SUM(Q73:Q92)</f>
        <v>120000</v>
      </c>
      <c r="R71" s="18">
        <f t="shared" ref="R71:AI71" si="29">SUM(R73:R92)</f>
        <v>0</v>
      </c>
      <c r="S71" s="18">
        <f t="shared" si="29"/>
        <v>0</v>
      </c>
      <c r="T71" s="18">
        <f t="shared" si="29"/>
        <v>0</v>
      </c>
      <c r="U71" s="18">
        <f t="shared" si="29"/>
        <v>0</v>
      </c>
      <c r="V71" s="18">
        <f t="shared" si="29"/>
        <v>0</v>
      </c>
      <c r="W71" s="18">
        <f t="shared" si="29"/>
        <v>0</v>
      </c>
      <c r="X71" s="18">
        <f t="shared" si="29"/>
        <v>0</v>
      </c>
      <c r="Y71" s="18">
        <f t="shared" si="29"/>
        <v>0</v>
      </c>
      <c r="Z71" s="18">
        <f t="shared" si="29"/>
        <v>0</v>
      </c>
      <c r="AA71" s="18">
        <f t="shared" si="29"/>
        <v>0</v>
      </c>
      <c r="AB71" s="18">
        <f t="shared" si="29"/>
        <v>0</v>
      </c>
      <c r="AC71" s="18">
        <f t="shared" si="29"/>
        <v>0</v>
      </c>
      <c r="AD71" s="18">
        <f t="shared" si="29"/>
        <v>0</v>
      </c>
      <c r="AE71" s="18">
        <f t="shared" si="29"/>
        <v>0</v>
      </c>
      <c r="AF71" s="18">
        <f t="shared" si="29"/>
        <v>0</v>
      </c>
      <c r="AG71" s="18">
        <f t="shared" si="29"/>
        <v>0</v>
      </c>
      <c r="AH71" s="18">
        <f t="shared" si="29"/>
        <v>0</v>
      </c>
      <c r="AI71" s="18">
        <f t="shared" si="29"/>
        <v>0</v>
      </c>
      <c r="AJ71" s="18"/>
      <c r="AK71" s="18"/>
      <c r="AL71" s="18"/>
      <c r="AM71" s="18"/>
      <c r="AN71" s="18"/>
      <c r="AO71" s="18"/>
      <c r="AP71" s="18"/>
      <c r="AQ71" s="18"/>
      <c r="AR71" s="18"/>
      <c r="AS71" s="18">
        <f t="shared" ref="AS71:BG71" si="30">SUM(AS73:AS92)</f>
        <v>0</v>
      </c>
      <c r="AT71" s="18">
        <f t="shared" si="30"/>
        <v>0</v>
      </c>
      <c r="AU71" s="18">
        <f t="shared" si="30"/>
        <v>0</v>
      </c>
      <c r="AV71" s="18">
        <f t="shared" si="30"/>
        <v>0</v>
      </c>
      <c r="AW71" s="18">
        <f t="shared" si="30"/>
        <v>0</v>
      </c>
      <c r="AX71" s="18">
        <f t="shared" si="30"/>
        <v>0</v>
      </c>
      <c r="AY71" s="18">
        <f t="shared" si="30"/>
        <v>0</v>
      </c>
      <c r="AZ71" s="18">
        <f t="shared" si="30"/>
        <v>0</v>
      </c>
      <c r="BA71" s="18">
        <f t="shared" si="30"/>
        <v>0</v>
      </c>
      <c r="BB71" s="18">
        <f t="shared" si="30"/>
        <v>0</v>
      </c>
      <c r="BC71" s="18">
        <f t="shared" si="30"/>
        <v>0</v>
      </c>
      <c r="BD71" s="18">
        <f t="shared" si="30"/>
        <v>0</v>
      </c>
      <c r="BE71" s="18">
        <f t="shared" si="30"/>
        <v>0</v>
      </c>
      <c r="BF71" s="18">
        <f t="shared" si="30"/>
        <v>0</v>
      </c>
      <c r="BG71" s="18">
        <f t="shared" si="30"/>
        <v>0</v>
      </c>
    </row>
    <row r="72" spans="1:59" x14ac:dyDescent="0.25">
      <c r="A72" s="57"/>
      <c r="B72" s="58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4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  <c r="AZ72" s="22"/>
      <c r="BA72" s="22"/>
      <c r="BB72" s="22"/>
      <c r="BC72" s="22"/>
      <c r="BD72" s="22"/>
      <c r="BE72" s="22"/>
      <c r="BF72" s="22"/>
      <c r="BG72" s="3"/>
    </row>
    <row r="73" spans="1:59" x14ac:dyDescent="0.25">
      <c r="A73" s="59" t="s">
        <v>183</v>
      </c>
      <c r="B73" s="60" t="s">
        <v>184</v>
      </c>
      <c r="C73" s="22">
        <v>20000</v>
      </c>
      <c r="D73" s="22">
        <f t="shared" ref="D73:D92" si="31">+BG73</f>
        <v>0</v>
      </c>
      <c r="E73" s="22">
        <f t="shared" ref="E73:E92" si="32">+AS73+AY73</f>
        <v>0</v>
      </c>
      <c r="F73" s="22">
        <f t="shared" ref="F73:F92" si="33">+C73+D73+E73</f>
        <v>20000</v>
      </c>
      <c r="G73" s="22"/>
      <c r="H73" s="22">
        <v>0</v>
      </c>
      <c r="I73" s="22">
        <v>0</v>
      </c>
      <c r="J73" s="22">
        <v>0</v>
      </c>
      <c r="K73" s="22">
        <f t="shared" ref="K73:K92" si="34">SUM(H73:J73)</f>
        <v>0</v>
      </c>
      <c r="L73" s="22">
        <f t="shared" ref="L73:L92" si="35">+K73+G73</f>
        <v>0</v>
      </c>
      <c r="M73" s="22">
        <v>0</v>
      </c>
      <c r="N73" s="22">
        <f t="shared" ref="N73:N92" si="36">IF(M73&gt;0,(L73-M73),0)</f>
        <v>0</v>
      </c>
      <c r="O73" s="24">
        <f t="shared" ref="O73:O92" si="37">F73-L73</f>
        <v>20000</v>
      </c>
      <c r="P73" s="24">
        <f>+F73-M73</f>
        <v>20000</v>
      </c>
      <c r="Q73" s="24">
        <f t="shared" ref="Q73:Q96" si="38">IF(N73&gt;0,(F73-L73-N73),(F73-L73+N73))</f>
        <v>20000</v>
      </c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>
        <f t="shared" ref="AS73:AS92" si="39">SUM(R73:AI73)</f>
        <v>0</v>
      </c>
      <c r="AT73" s="22"/>
      <c r="AU73" s="22"/>
      <c r="AV73" s="22"/>
      <c r="AW73" s="22"/>
      <c r="AX73" s="22"/>
      <c r="AY73" s="22">
        <f t="shared" ref="AY73:AY92" si="40">+AT73+AU73+AV73+AW73+AX73</f>
        <v>0</v>
      </c>
      <c r="AZ73" s="22"/>
      <c r="BA73" s="22"/>
      <c r="BB73" s="22"/>
      <c r="BC73" s="22"/>
      <c r="BD73" s="22"/>
      <c r="BE73" s="22"/>
      <c r="BF73" s="22"/>
      <c r="BG73" s="22">
        <f t="shared" ref="BG73:BG92" si="41">SUM(AZ73:BC73)</f>
        <v>0</v>
      </c>
    </row>
    <row r="74" spans="1:59" x14ac:dyDescent="0.25">
      <c r="A74" s="59" t="s">
        <v>185</v>
      </c>
      <c r="B74" s="60" t="s">
        <v>186</v>
      </c>
      <c r="C74" s="22"/>
      <c r="D74" s="22">
        <f t="shared" si="31"/>
        <v>0</v>
      </c>
      <c r="E74" s="22">
        <f t="shared" si="32"/>
        <v>0</v>
      </c>
      <c r="F74" s="22">
        <f t="shared" si="33"/>
        <v>0</v>
      </c>
      <c r="G74" s="22"/>
      <c r="H74" s="22">
        <v>0</v>
      </c>
      <c r="I74" s="22">
        <v>0</v>
      </c>
      <c r="J74" s="22">
        <v>0</v>
      </c>
      <c r="K74" s="22">
        <f t="shared" si="34"/>
        <v>0</v>
      </c>
      <c r="L74" s="22">
        <f t="shared" si="35"/>
        <v>0</v>
      </c>
      <c r="M74" s="22">
        <v>0</v>
      </c>
      <c r="N74" s="22">
        <f t="shared" si="36"/>
        <v>0</v>
      </c>
      <c r="O74" s="24">
        <f t="shared" si="37"/>
        <v>0</v>
      </c>
      <c r="P74" s="24">
        <f t="shared" ref="P74:P92" si="42">+F74-M74</f>
        <v>0</v>
      </c>
      <c r="Q74" s="24">
        <f t="shared" si="38"/>
        <v>0</v>
      </c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>
        <f t="shared" si="39"/>
        <v>0</v>
      </c>
      <c r="AT74" s="22"/>
      <c r="AU74" s="22"/>
      <c r="AV74" s="22"/>
      <c r="AW74" s="22"/>
      <c r="AX74" s="22"/>
      <c r="AY74" s="22">
        <f t="shared" si="40"/>
        <v>0</v>
      </c>
      <c r="AZ74" s="22"/>
      <c r="BA74" s="22"/>
      <c r="BB74" s="22"/>
      <c r="BC74" s="22"/>
      <c r="BD74" s="22"/>
      <c r="BE74" s="22"/>
      <c r="BF74" s="22"/>
      <c r="BG74" s="22">
        <f t="shared" si="41"/>
        <v>0</v>
      </c>
    </row>
    <row r="75" spans="1:59" x14ac:dyDescent="0.25">
      <c r="A75" s="59" t="s">
        <v>187</v>
      </c>
      <c r="B75" s="60" t="s">
        <v>188</v>
      </c>
      <c r="C75" s="22">
        <v>100000</v>
      </c>
      <c r="D75" s="22">
        <f t="shared" si="31"/>
        <v>0</v>
      </c>
      <c r="E75" s="22">
        <f t="shared" si="32"/>
        <v>0</v>
      </c>
      <c r="F75" s="22">
        <f t="shared" si="33"/>
        <v>100000</v>
      </c>
      <c r="G75" s="22"/>
      <c r="H75" s="22">
        <v>0</v>
      </c>
      <c r="I75" s="22">
        <v>0</v>
      </c>
      <c r="J75" s="22">
        <v>0</v>
      </c>
      <c r="K75" s="22">
        <f t="shared" si="34"/>
        <v>0</v>
      </c>
      <c r="L75" s="22">
        <f t="shared" si="35"/>
        <v>0</v>
      </c>
      <c r="M75" s="22">
        <v>100000</v>
      </c>
      <c r="N75" s="22">
        <f t="shared" si="36"/>
        <v>-100000</v>
      </c>
      <c r="O75" s="24">
        <f t="shared" si="37"/>
        <v>100000</v>
      </c>
      <c r="P75" s="24">
        <f t="shared" si="42"/>
        <v>0</v>
      </c>
      <c r="Q75" s="24">
        <f t="shared" si="38"/>
        <v>0</v>
      </c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>
        <f>SUM(R75:AI75)</f>
        <v>0</v>
      </c>
      <c r="AT75" s="22"/>
      <c r="AU75" s="22"/>
      <c r="AV75" s="22"/>
      <c r="AW75" s="22"/>
      <c r="AX75" s="22"/>
      <c r="AY75" s="22">
        <f t="shared" si="40"/>
        <v>0</v>
      </c>
      <c r="AZ75" s="22"/>
      <c r="BA75" s="22"/>
      <c r="BB75" s="22"/>
      <c r="BC75" s="22"/>
      <c r="BD75" s="22"/>
      <c r="BE75" s="22"/>
      <c r="BF75" s="22"/>
      <c r="BG75" s="22">
        <f t="shared" si="41"/>
        <v>0</v>
      </c>
    </row>
    <row r="76" spans="1:59" x14ac:dyDescent="0.25">
      <c r="A76" s="59" t="s">
        <v>189</v>
      </c>
      <c r="B76" s="60" t="s">
        <v>190</v>
      </c>
      <c r="C76" s="22"/>
      <c r="D76" s="22">
        <f t="shared" si="31"/>
        <v>0</v>
      </c>
      <c r="E76" s="22">
        <f t="shared" si="32"/>
        <v>0</v>
      </c>
      <c r="F76" s="22">
        <f t="shared" si="33"/>
        <v>0</v>
      </c>
      <c r="G76" s="22"/>
      <c r="H76" s="22">
        <v>0</v>
      </c>
      <c r="I76" s="22">
        <v>0</v>
      </c>
      <c r="J76" s="22">
        <v>0</v>
      </c>
      <c r="K76" s="22">
        <f t="shared" si="34"/>
        <v>0</v>
      </c>
      <c r="L76" s="22">
        <f t="shared" si="35"/>
        <v>0</v>
      </c>
      <c r="M76" s="22">
        <v>0</v>
      </c>
      <c r="N76" s="22">
        <f t="shared" si="36"/>
        <v>0</v>
      </c>
      <c r="O76" s="24">
        <f t="shared" si="37"/>
        <v>0</v>
      </c>
      <c r="P76" s="24">
        <f t="shared" si="42"/>
        <v>0</v>
      </c>
      <c r="Q76" s="24">
        <f t="shared" si="38"/>
        <v>0</v>
      </c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>
        <f t="shared" si="39"/>
        <v>0</v>
      </c>
      <c r="AT76" s="22"/>
      <c r="AU76" s="22"/>
      <c r="AV76" s="22"/>
      <c r="AW76" s="22"/>
      <c r="AX76" s="22"/>
      <c r="AY76" s="22">
        <f t="shared" si="40"/>
        <v>0</v>
      </c>
      <c r="AZ76" s="22"/>
      <c r="BA76" s="22"/>
      <c r="BB76" s="22"/>
      <c r="BC76" s="22"/>
      <c r="BD76" s="22"/>
      <c r="BE76" s="22"/>
      <c r="BF76" s="22"/>
      <c r="BG76" s="22">
        <f t="shared" si="41"/>
        <v>0</v>
      </c>
    </row>
    <row r="77" spans="1:59" x14ac:dyDescent="0.25">
      <c r="A77" s="59" t="s">
        <v>191</v>
      </c>
      <c r="B77" s="60" t="s">
        <v>192</v>
      </c>
      <c r="C77" s="22"/>
      <c r="D77" s="22">
        <f t="shared" si="31"/>
        <v>0</v>
      </c>
      <c r="E77" s="22">
        <f t="shared" si="32"/>
        <v>0</v>
      </c>
      <c r="F77" s="22">
        <f t="shared" si="33"/>
        <v>0</v>
      </c>
      <c r="G77" s="22"/>
      <c r="H77" s="22">
        <v>0</v>
      </c>
      <c r="I77" s="22">
        <v>0</v>
      </c>
      <c r="J77" s="22">
        <v>0</v>
      </c>
      <c r="K77" s="22">
        <f t="shared" si="34"/>
        <v>0</v>
      </c>
      <c r="L77" s="22">
        <f t="shared" si="35"/>
        <v>0</v>
      </c>
      <c r="M77" s="22">
        <v>0</v>
      </c>
      <c r="N77" s="22">
        <f t="shared" si="36"/>
        <v>0</v>
      </c>
      <c r="O77" s="24">
        <f t="shared" si="37"/>
        <v>0</v>
      </c>
      <c r="P77" s="24">
        <f t="shared" si="42"/>
        <v>0</v>
      </c>
      <c r="Q77" s="24">
        <f t="shared" si="38"/>
        <v>0</v>
      </c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>
        <f t="shared" si="39"/>
        <v>0</v>
      </c>
      <c r="AT77" s="22"/>
      <c r="AU77" s="22"/>
      <c r="AV77" s="22"/>
      <c r="AW77" s="22"/>
      <c r="AX77" s="22"/>
      <c r="AY77" s="22">
        <f t="shared" si="40"/>
        <v>0</v>
      </c>
      <c r="AZ77" s="22"/>
      <c r="BA77" s="22"/>
      <c r="BB77" s="22"/>
      <c r="BC77" s="22"/>
      <c r="BD77" s="22"/>
      <c r="BE77" s="22"/>
      <c r="BF77" s="22"/>
      <c r="BG77" s="22">
        <f t="shared" si="41"/>
        <v>0</v>
      </c>
    </row>
    <row r="78" spans="1:59" x14ac:dyDescent="0.25">
      <c r="A78" s="59" t="s">
        <v>193</v>
      </c>
      <c r="B78" s="60" t="s">
        <v>194</v>
      </c>
      <c r="C78" s="22"/>
      <c r="D78" s="22">
        <f t="shared" si="31"/>
        <v>0</v>
      </c>
      <c r="E78" s="22">
        <f t="shared" si="32"/>
        <v>0</v>
      </c>
      <c r="F78" s="22">
        <f t="shared" si="33"/>
        <v>0</v>
      </c>
      <c r="G78" s="22"/>
      <c r="H78" s="22">
        <v>0</v>
      </c>
      <c r="I78" s="22">
        <v>0</v>
      </c>
      <c r="J78" s="22">
        <v>0</v>
      </c>
      <c r="K78" s="22">
        <f t="shared" si="34"/>
        <v>0</v>
      </c>
      <c r="L78" s="22">
        <f t="shared" si="35"/>
        <v>0</v>
      </c>
      <c r="M78" s="22">
        <v>0</v>
      </c>
      <c r="N78" s="22">
        <f t="shared" si="36"/>
        <v>0</v>
      </c>
      <c r="O78" s="24">
        <f t="shared" si="37"/>
        <v>0</v>
      </c>
      <c r="P78" s="24">
        <f t="shared" si="42"/>
        <v>0</v>
      </c>
      <c r="Q78" s="24">
        <f t="shared" si="38"/>
        <v>0</v>
      </c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>
        <f t="shared" si="39"/>
        <v>0</v>
      </c>
      <c r="AT78" s="22"/>
      <c r="AU78" s="22"/>
      <c r="AV78" s="22"/>
      <c r="AW78" s="22"/>
      <c r="AX78" s="22"/>
      <c r="AY78" s="22">
        <f t="shared" si="40"/>
        <v>0</v>
      </c>
      <c r="AZ78" s="22"/>
      <c r="BA78" s="22"/>
      <c r="BB78" s="22"/>
      <c r="BC78" s="22"/>
      <c r="BD78" s="22"/>
      <c r="BE78" s="22"/>
      <c r="BF78" s="22"/>
      <c r="BG78" s="22">
        <f t="shared" si="41"/>
        <v>0</v>
      </c>
    </row>
    <row r="79" spans="1:59" x14ac:dyDescent="0.25">
      <c r="A79" s="59" t="s">
        <v>195</v>
      </c>
      <c r="B79" s="60" t="s">
        <v>196</v>
      </c>
      <c r="C79" s="22"/>
      <c r="D79" s="22">
        <f t="shared" si="31"/>
        <v>0</v>
      </c>
      <c r="E79" s="22">
        <f t="shared" si="32"/>
        <v>0</v>
      </c>
      <c r="F79" s="22">
        <f t="shared" si="33"/>
        <v>0</v>
      </c>
      <c r="G79" s="22"/>
      <c r="H79" s="22">
        <v>0</v>
      </c>
      <c r="I79" s="22">
        <v>0</v>
      </c>
      <c r="J79" s="22">
        <v>0</v>
      </c>
      <c r="K79" s="22">
        <f t="shared" si="34"/>
        <v>0</v>
      </c>
      <c r="L79" s="22">
        <f t="shared" si="35"/>
        <v>0</v>
      </c>
      <c r="M79" s="22">
        <v>0</v>
      </c>
      <c r="N79" s="22">
        <f t="shared" si="36"/>
        <v>0</v>
      </c>
      <c r="O79" s="24">
        <f t="shared" si="37"/>
        <v>0</v>
      </c>
      <c r="P79" s="24">
        <f t="shared" si="42"/>
        <v>0</v>
      </c>
      <c r="Q79" s="24">
        <f t="shared" si="38"/>
        <v>0</v>
      </c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>
        <f t="shared" si="39"/>
        <v>0</v>
      </c>
      <c r="AT79" s="22"/>
      <c r="AU79" s="22"/>
      <c r="AV79" s="22"/>
      <c r="AW79" s="22"/>
      <c r="AX79" s="22"/>
      <c r="AY79" s="22">
        <f t="shared" si="40"/>
        <v>0</v>
      </c>
      <c r="AZ79" s="22"/>
      <c r="BA79" s="22"/>
      <c r="BB79" s="22"/>
      <c r="BC79" s="22"/>
      <c r="BD79" s="22"/>
      <c r="BE79" s="22"/>
      <c r="BF79" s="22"/>
      <c r="BG79" s="22">
        <f t="shared" si="41"/>
        <v>0</v>
      </c>
    </row>
    <row r="80" spans="1:59" x14ac:dyDescent="0.25">
      <c r="A80" s="59" t="s">
        <v>197</v>
      </c>
      <c r="B80" s="60" t="s">
        <v>198</v>
      </c>
      <c r="C80" s="22"/>
      <c r="D80" s="22">
        <f t="shared" si="31"/>
        <v>0</v>
      </c>
      <c r="E80" s="22">
        <f t="shared" si="32"/>
        <v>0</v>
      </c>
      <c r="F80" s="22">
        <f t="shared" si="33"/>
        <v>0</v>
      </c>
      <c r="G80" s="22"/>
      <c r="H80" s="22">
        <v>0</v>
      </c>
      <c r="I80" s="22">
        <v>0</v>
      </c>
      <c r="J80" s="22">
        <v>0</v>
      </c>
      <c r="K80" s="22">
        <f t="shared" si="34"/>
        <v>0</v>
      </c>
      <c r="L80" s="22">
        <f t="shared" si="35"/>
        <v>0</v>
      </c>
      <c r="M80" s="22">
        <v>0</v>
      </c>
      <c r="N80" s="22">
        <f t="shared" si="36"/>
        <v>0</v>
      </c>
      <c r="O80" s="24">
        <f t="shared" si="37"/>
        <v>0</v>
      </c>
      <c r="P80" s="24">
        <f t="shared" si="42"/>
        <v>0</v>
      </c>
      <c r="Q80" s="24">
        <f t="shared" si="38"/>
        <v>0</v>
      </c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>
        <f t="shared" si="39"/>
        <v>0</v>
      </c>
      <c r="AT80" s="22"/>
      <c r="AU80" s="22"/>
      <c r="AV80" s="22"/>
      <c r="AW80" s="22"/>
      <c r="AX80" s="22"/>
      <c r="AY80" s="22">
        <f t="shared" si="40"/>
        <v>0</v>
      </c>
      <c r="AZ80" s="22"/>
      <c r="BA80" s="22"/>
      <c r="BB80" s="22"/>
      <c r="BC80" s="22"/>
      <c r="BD80" s="22"/>
      <c r="BE80" s="22"/>
      <c r="BF80" s="22"/>
      <c r="BG80" s="22">
        <f t="shared" si="41"/>
        <v>0</v>
      </c>
    </row>
    <row r="81" spans="1:59" x14ac:dyDescent="0.25">
      <c r="A81" s="59" t="s">
        <v>199</v>
      </c>
      <c r="B81" s="60" t="s">
        <v>200</v>
      </c>
      <c r="C81" s="22"/>
      <c r="D81" s="22">
        <f t="shared" si="31"/>
        <v>0</v>
      </c>
      <c r="E81" s="22">
        <f t="shared" si="32"/>
        <v>0</v>
      </c>
      <c r="F81" s="22">
        <f t="shared" si="33"/>
        <v>0</v>
      </c>
      <c r="G81" s="22"/>
      <c r="H81" s="22">
        <v>0</v>
      </c>
      <c r="I81" s="22">
        <v>0</v>
      </c>
      <c r="J81" s="22">
        <v>0</v>
      </c>
      <c r="K81" s="22">
        <f t="shared" si="34"/>
        <v>0</v>
      </c>
      <c r="L81" s="22">
        <f t="shared" si="35"/>
        <v>0</v>
      </c>
      <c r="M81" s="22">
        <v>0</v>
      </c>
      <c r="N81" s="22">
        <f t="shared" si="36"/>
        <v>0</v>
      </c>
      <c r="O81" s="24">
        <f t="shared" si="37"/>
        <v>0</v>
      </c>
      <c r="P81" s="24">
        <f t="shared" si="42"/>
        <v>0</v>
      </c>
      <c r="Q81" s="24">
        <f t="shared" si="38"/>
        <v>0</v>
      </c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22"/>
      <c r="AP81" s="22"/>
      <c r="AQ81" s="22"/>
      <c r="AR81" s="22"/>
      <c r="AS81" s="22">
        <f t="shared" si="39"/>
        <v>0</v>
      </c>
      <c r="AT81" s="22"/>
      <c r="AU81" s="22"/>
      <c r="AV81" s="22"/>
      <c r="AW81" s="22"/>
      <c r="AX81" s="22"/>
      <c r="AY81" s="22">
        <f t="shared" si="40"/>
        <v>0</v>
      </c>
      <c r="AZ81" s="22"/>
      <c r="BA81" s="22"/>
      <c r="BB81" s="22"/>
      <c r="BC81" s="22"/>
      <c r="BD81" s="22"/>
      <c r="BE81" s="22"/>
      <c r="BF81" s="22"/>
      <c r="BG81" s="22">
        <f t="shared" si="41"/>
        <v>0</v>
      </c>
    </row>
    <row r="82" spans="1:59" x14ac:dyDescent="0.25">
      <c r="A82" s="59" t="s">
        <v>201</v>
      </c>
      <c r="B82" s="60" t="s">
        <v>202</v>
      </c>
      <c r="C82" s="22"/>
      <c r="D82" s="22">
        <f t="shared" si="31"/>
        <v>0</v>
      </c>
      <c r="E82" s="22">
        <f t="shared" si="32"/>
        <v>0</v>
      </c>
      <c r="F82" s="22">
        <f t="shared" si="33"/>
        <v>0</v>
      </c>
      <c r="G82" s="22"/>
      <c r="H82" s="22">
        <v>0</v>
      </c>
      <c r="I82" s="22">
        <v>0</v>
      </c>
      <c r="J82" s="22">
        <v>0</v>
      </c>
      <c r="K82" s="22">
        <f t="shared" si="34"/>
        <v>0</v>
      </c>
      <c r="L82" s="22">
        <f t="shared" si="35"/>
        <v>0</v>
      </c>
      <c r="M82" s="22">
        <v>0</v>
      </c>
      <c r="N82" s="22">
        <f t="shared" si="36"/>
        <v>0</v>
      </c>
      <c r="O82" s="24">
        <f t="shared" si="37"/>
        <v>0</v>
      </c>
      <c r="P82" s="24">
        <f t="shared" si="42"/>
        <v>0</v>
      </c>
      <c r="Q82" s="24">
        <f t="shared" si="38"/>
        <v>0</v>
      </c>
      <c r="R82" s="22"/>
      <c r="S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22"/>
      <c r="AK82" s="22"/>
      <c r="AL82" s="22"/>
      <c r="AM82" s="22"/>
      <c r="AN82" s="22"/>
      <c r="AO82" s="22"/>
      <c r="AP82" s="22"/>
      <c r="AQ82" s="22"/>
      <c r="AR82" s="22"/>
      <c r="AS82" s="22">
        <f t="shared" si="39"/>
        <v>0</v>
      </c>
      <c r="AT82" s="22"/>
      <c r="AU82" s="22"/>
      <c r="AV82" s="22"/>
      <c r="AW82" s="22"/>
      <c r="AX82" s="22"/>
      <c r="AY82" s="22">
        <f t="shared" si="40"/>
        <v>0</v>
      </c>
      <c r="AZ82" s="22"/>
      <c r="BA82" s="22"/>
      <c r="BB82" s="22"/>
      <c r="BC82" s="22"/>
      <c r="BD82" s="22"/>
      <c r="BE82" s="22"/>
      <c r="BF82" s="22"/>
      <c r="BG82" s="22">
        <f t="shared" si="41"/>
        <v>0</v>
      </c>
    </row>
    <row r="83" spans="1:59" x14ac:dyDescent="0.25">
      <c r="A83" s="59" t="s">
        <v>203</v>
      </c>
      <c r="B83" s="60" t="s">
        <v>204</v>
      </c>
      <c r="C83" s="22"/>
      <c r="D83" s="22">
        <f t="shared" si="31"/>
        <v>0</v>
      </c>
      <c r="E83" s="22">
        <f t="shared" si="32"/>
        <v>0</v>
      </c>
      <c r="F83" s="22">
        <f t="shared" si="33"/>
        <v>0</v>
      </c>
      <c r="G83" s="22"/>
      <c r="H83" s="22">
        <v>0</v>
      </c>
      <c r="I83" s="22">
        <v>0</v>
      </c>
      <c r="J83" s="22">
        <v>0</v>
      </c>
      <c r="K83" s="22">
        <f t="shared" si="34"/>
        <v>0</v>
      </c>
      <c r="L83" s="22">
        <f t="shared" si="35"/>
        <v>0</v>
      </c>
      <c r="M83" s="22">
        <v>0</v>
      </c>
      <c r="N83" s="22">
        <f t="shared" si="36"/>
        <v>0</v>
      </c>
      <c r="O83" s="24">
        <f t="shared" si="37"/>
        <v>0</v>
      </c>
      <c r="P83" s="24">
        <f t="shared" si="42"/>
        <v>0</v>
      </c>
      <c r="Q83" s="24">
        <f t="shared" si="38"/>
        <v>0</v>
      </c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>
        <f t="shared" si="39"/>
        <v>0</v>
      </c>
      <c r="AT83" s="22"/>
      <c r="AU83" s="22"/>
      <c r="AV83" s="22"/>
      <c r="AW83" s="22"/>
      <c r="AX83" s="22"/>
      <c r="AY83" s="22">
        <f t="shared" si="40"/>
        <v>0</v>
      </c>
      <c r="AZ83" s="22"/>
      <c r="BA83" s="22"/>
      <c r="BB83" s="22"/>
      <c r="BC83" s="22"/>
      <c r="BD83" s="22"/>
      <c r="BE83" s="22"/>
      <c r="BF83" s="22"/>
      <c r="BG83" s="22">
        <f t="shared" si="41"/>
        <v>0</v>
      </c>
    </row>
    <row r="84" spans="1:59" x14ac:dyDescent="0.25">
      <c r="A84" s="59" t="s">
        <v>205</v>
      </c>
      <c r="B84" s="60" t="s">
        <v>206</v>
      </c>
      <c r="C84" s="22"/>
      <c r="D84" s="22">
        <f t="shared" si="31"/>
        <v>0</v>
      </c>
      <c r="E84" s="22">
        <f t="shared" si="32"/>
        <v>0</v>
      </c>
      <c r="F84" s="22">
        <f t="shared" si="33"/>
        <v>0</v>
      </c>
      <c r="G84" s="22"/>
      <c r="H84" s="22">
        <v>0</v>
      </c>
      <c r="I84" s="22">
        <v>0</v>
      </c>
      <c r="J84" s="22">
        <v>0</v>
      </c>
      <c r="K84" s="22">
        <f t="shared" si="34"/>
        <v>0</v>
      </c>
      <c r="L84" s="22">
        <f t="shared" si="35"/>
        <v>0</v>
      </c>
      <c r="M84" s="22">
        <v>0</v>
      </c>
      <c r="N84" s="22">
        <f t="shared" si="36"/>
        <v>0</v>
      </c>
      <c r="O84" s="24">
        <f t="shared" si="37"/>
        <v>0</v>
      </c>
      <c r="P84" s="24">
        <f t="shared" si="42"/>
        <v>0</v>
      </c>
      <c r="Q84" s="24">
        <f t="shared" si="38"/>
        <v>0</v>
      </c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>
        <f t="shared" si="39"/>
        <v>0</v>
      </c>
      <c r="AT84" s="22"/>
      <c r="AU84" s="22"/>
      <c r="AV84" s="22"/>
      <c r="AW84" s="22"/>
      <c r="AX84" s="22"/>
      <c r="AY84" s="22">
        <f t="shared" si="40"/>
        <v>0</v>
      </c>
      <c r="AZ84" s="22"/>
      <c r="BA84" s="22"/>
      <c r="BB84" s="22"/>
      <c r="BC84" s="22"/>
      <c r="BD84" s="22"/>
      <c r="BE84" s="22"/>
      <c r="BF84" s="22"/>
      <c r="BG84" s="22">
        <f t="shared" si="41"/>
        <v>0</v>
      </c>
    </row>
    <row r="85" spans="1:59" x14ac:dyDescent="0.25">
      <c r="A85" s="59" t="s">
        <v>207</v>
      </c>
      <c r="B85" s="60" t="s">
        <v>208</v>
      </c>
      <c r="C85" s="22"/>
      <c r="D85" s="22">
        <f t="shared" si="31"/>
        <v>0</v>
      </c>
      <c r="E85" s="22">
        <f t="shared" si="32"/>
        <v>0</v>
      </c>
      <c r="F85" s="22">
        <f t="shared" si="33"/>
        <v>0</v>
      </c>
      <c r="G85" s="22"/>
      <c r="H85" s="22">
        <v>0</v>
      </c>
      <c r="I85" s="22">
        <v>0</v>
      </c>
      <c r="J85" s="22">
        <v>0</v>
      </c>
      <c r="K85" s="22">
        <f t="shared" si="34"/>
        <v>0</v>
      </c>
      <c r="L85" s="22">
        <f t="shared" si="35"/>
        <v>0</v>
      </c>
      <c r="M85" s="22">
        <v>0</v>
      </c>
      <c r="N85" s="22">
        <f t="shared" si="36"/>
        <v>0</v>
      </c>
      <c r="O85" s="24">
        <f t="shared" si="37"/>
        <v>0</v>
      </c>
      <c r="P85" s="24">
        <f t="shared" si="42"/>
        <v>0</v>
      </c>
      <c r="Q85" s="24">
        <f t="shared" si="38"/>
        <v>0</v>
      </c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>
        <f t="shared" si="39"/>
        <v>0</v>
      </c>
      <c r="AT85" s="22"/>
      <c r="AU85" s="22"/>
      <c r="AV85" s="22"/>
      <c r="AW85" s="22"/>
      <c r="AX85" s="22"/>
      <c r="AY85" s="22">
        <f t="shared" si="40"/>
        <v>0</v>
      </c>
      <c r="AZ85" s="22"/>
      <c r="BA85" s="22"/>
      <c r="BB85" s="22"/>
      <c r="BC85" s="22"/>
      <c r="BD85" s="22"/>
      <c r="BE85" s="22"/>
      <c r="BF85" s="22"/>
      <c r="BG85" s="22">
        <f t="shared" si="41"/>
        <v>0</v>
      </c>
    </row>
    <row r="86" spans="1:59" x14ac:dyDescent="0.25">
      <c r="A86" s="59" t="s">
        <v>209</v>
      </c>
      <c r="B86" s="60" t="s">
        <v>210</v>
      </c>
      <c r="C86" s="22"/>
      <c r="D86" s="22">
        <f t="shared" si="31"/>
        <v>0</v>
      </c>
      <c r="E86" s="22">
        <f t="shared" si="32"/>
        <v>0</v>
      </c>
      <c r="F86" s="22">
        <f t="shared" si="33"/>
        <v>0</v>
      </c>
      <c r="G86" s="22"/>
      <c r="H86" s="22">
        <v>0</v>
      </c>
      <c r="I86" s="22">
        <v>0</v>
      </c>
      <c r="J86" s="22">
        <v>0</v>
      </c>
      <c r="K86" s="22">
        <f t="shared" si="34"/>
        <v>0</v>
      </c>
      <c r="L86" s="22">
        <f t="shared" si="35"/>
        <v>0</v>
      </c>
      <c r="M86" s="22">
        <v>0</v>
      </c>
      <c r="N86" s="22">
        <f t="shared" si="36"/>
        <v>0</v>
      </c>
      <c r="O86" s="24">
        <f t="shared" si="37"/>
        <v>0</v>
      </c>
      <c r="P86" s="24">
        <f t="shared" si="42"/>
        <v>0</v>
      </c>
      <c r="Q86" s="24">
        <f t="shared" si="38"/>
        <v>0</v>
      </c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>
        <f t="shared" si="39"/>
        <v>0</v>
      </c>
      <c r="AT86" s="22"/>
      <c r="AU86" s="22"/>
      <c r="AV86" s="22"/>
      <c r="AW86" s="22"/>
      <c r="AX86" s="22"/>
      <c r="AY86" s="22">
        <f t="shared" si="40"/>
        <v>0</v>
      </c>
      <c r="AZ86" s="22"/>
      <c r="BA86" s="22"/>
      <c r="BB86" s="22"/>
      <c r="BC86" s="22"/>
      <c r="BD86" s="22"/>
      <c r="BE86" s="22"/>
      <c r="BF86" s="22"/>
      <c r="BG86" s="22">
        <f t="shared" si="41"/>
        <v>0</v>
      </c>
    </row>
    <row r="87" spans="1:59" x14ac:dyDescent="0.25">
      <c r="A87" s="59" t="s">
        <v>211</v>
      </c>
      <c r="B87" s="60" t="s">
        <v>212</v>
      </c>
      <c r="C87" s="22">
        <v>100000</v>
      </c>
      <c r="D87" s="22">
        <f t="shared" si="31"/>
        <v>0</v>
      </c>
      <c r="E87" s="22">
        <f t="shared" si="32"/>
        <v>0</v>
      </c>
      <c r="F87" s="22">
        <f t="shared" si="33"/>
        <v>100000</v>
      </c>
      <c r="G87" s="22"/>
      <c r="H87" s="22">
        <v>0</v>
      </c>
      <c r="I87" s="22">
        <v>0</v>
      </c>
      <c r="J87" s="22">
        <v>0</v>
      </c>
      <c r="K87" s="22">
        <f t="shared" si="34"/>
        <v>0</v>
      </c>
      <c r="L87" s="22">
        <f t="shared" si="35"/>
        <v>0</v>
      </c>
      <c r="M87" s="22">
        <v>0</v>
      </c>
      <c r="N87" s="22">
        <f t="shared" si="36"/>
        <v>0</v>
      </c>
      <c r="O87" s="24">
        <f t="shared" si="37"/>
        <v>100000</v>
      </c>
      <c r="P87" s="24">
        <f t="shared" si="42"/>
        <v>100000</v>
      </c>
      <c r="Q87" s="24">
        <f t="shared" si="38"/>
        <v>100000</v>
      </c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>
        <f t="shared" si="39"/>
        <v>0</v>
      </c>
      <c r="AT87" s="22"/>
      <c r="AU87" s="22"/>
      <c r="AV87" s="22"/>
      <c r="AW87" s="22"/>
      <c r="AX87" s="22"/>
      <c r="AY87" s="22">
        <f t="shared" si="40"/>
        <v>0</v>
      </c>
      <c r="AZ87" s="22"/>
      <c r="BA87" s="22"/>
      <c r="BB87" s="22"/>
      <c r="BC87" s="22"/>
      <c r="BD87" s="22"/>
      <c r="BE87" s="22"/>
      <c r="BF87" s="22"/>
      <c r="BG87" s="22">
        <f t="shared" si="41"/>
        <v>0</v>
      </c>
    </row>
    <row r="88" spans="1:59" x14ac:dyDescent="0.25">
      <c r="A88" s="59" t="s">
        <v>213</v>
      </c>
      <c r="B88" s="60" t="s">
        <v>214</v>
      </c>
      <c r="C88" s="22"/>
      <c r="D88" s="22">
        <f t="shared" si="31"/>
        <v>0</v>
      </c>
      <c r="E88" s="22">
        <f t="shared" si="32"/>
        <v>0</v>
      </c>
      <c r="F88" s="22">
        <f t="shared" si="33"/>
        <v>0</v>
      </c>
      <c r="G88" s="22"/>
      <c r="H88" s="22">
        <v>0</v>
      </c>
      <c r="I88" s="22">
        <v>0</v>
      </c>
      <c r="J88" s="22">
        <v>0</v>
      </c>
      <c r="K88" s="22">
        <f t="shared" si="34"/>
        <v>0</v>
      </c>
      <c r="L88" s="22">
        <f t="shared" si="35"/>
        <v>0</v>
      </c>
      <c r="M88" s="22">
        <v>0</v>
      </c>
      <c r="N88" s="22">
        <f t="shared" si="36"/>
        <v>0</v>
      </c>
      <c r="O88" s="24">
        <f t="shared" si="37"/>
        <v>0</v>
      </c>
      <c r="P88" s="24">
        <f t="shared" si="42"/>
        <v>0</v>
      </c>
      <c r="Q88" s="24">
        <f t="shared" si="38"/>
        <v>0</v>
      </c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>
        <f t="shared" si="39"/>
        <v>0</v>
      </c>
      <c r="AT88" s="22"/>
      <c r="AU88" s="22"/>
      <c r="AV88" s="22"/>
      <c r="AW88" s="22"/>
      <c r="AX88" s="22"/>
      <c r="AY88" s="22">
        <f t="shared" si="40"/>
        <v>0</v>
      </c>
      <c r="AZ88" s="22"/>
      <c r="BA88" s="22"/>
      <c r="BB88" s="22"/>
      <c r="BC88" s="22"/>
      <c r="BD88" s="22"/>
      <c r="BE88" s="22"/>
      <c r="BF88" s="22"/>
      <c r="BG88" s="22">
        <f t="shared" si="41"/>
        <v>0</v>
      </c>
    </row>
    <row r="89" spans="1:59" x14ac:dyDescent="0.25">
      <c r="A89" s="59" t="s">
        <v>215</v>
      </c>
      <c r="B89" s="60" t="s">
        <v>216</v>
      </c>
      <c r="C89" s="22"/>
      <c r="D89" s="22">
        <f t="shared" si="31"/>
        <v>0</v>
      </c>
      <c r="E89" s="22">
        <f t="shared" si="32"/>
        <v>0</v>
      </c>
      <c r="F89" s="22">
        <f t="shared" si="33"/>
        <v>0</v>
      </c>
      <c r="G89" s="22"/>
      <c r="H89" s="22">
        <v>0</v>
      </c>
      <c r="I89" s="22">
        <v>0</v>
      </c>
      <c r="J89" s="22">
        <v>0</v>
      </c>
      <c r="K89" s="22">
        <f t="shared" si="34"/>
        <v>0</v>
      </c>
      <c r="L89" s="22">
        <f t="shared" si="35"/>
        <v>0</v>
      </c>
      <c r="M89" s="22">
        <v>0</v>
      </c>
      <c r="N89" s="22">
        <f t="shared" si="36"/>
        <v>0</v>
      </c>
      <c r="O89" s="24">
        <f t="shared" si="37"/>
        <v>0</v>
      </c>
      <c r="P89" s="24">
        <f t="shared" si="42"/>
        <v>0</v>
      </c>
      <c r="Q89" s="24">
        <f t="shared" si="38"/>
        <v>0</v>
      </c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22"/>
      <c r="AK89" s="22"/>
      <c r="AL89" s="22"/>
      <c r="AM89" s="22"/>
      <c r="AN89" s="22"/>
      <c r="AO89" s="22"/>
      <c r="AP89" s="22"/>
      <c r="AQ89" s="22"/>
      <c r="AR89" s="22"/>
      <c r="AS89" s="22">
        <f t="shared" si="39"/>
        <v>0</v>
      </c>
      <c r="AT89" s="22"/>
      <c r="AU89" s="22"/>
      <c r="AV89" s="22"/>
      <c r="AW89" s="22"/>
      <c r="AX89" s="22"/>
      <c r="AY89" s="22">
        <f t="shared" si="40"/>
        <v>0</v>
      </c>
      <c r="AZ89" s="22"/>
      <c r="BA89" s="22"/>
      <c r="BB89" s="22"/>
      <c r="BC89" s="22"/>
      <c r="BD89" s="22"/>
      <c r="BE89" s="22"/>
      <c r="BF89" s="22"/>
      <c r="BG89" s="22">
        <f t="shared" si="41"/>
        <v>0</v>
      </c>
    </row>
    <row r="90" spans="1:59" x14ac:dyDescent="0.25">
      <c r="A90" s="59" t="s">
        <v>217</v>
      </c>
      <c r="B90" s="60" t="s">
        <v>218</v>
      </c>
      <c r="C90" s="22"/>
      <c r="D90" s="22">
        <f t="shared" si="31"/>
        <v>0</v>
      </c>
      <c r="E90" s="22">
        <f t="shared" si="32"/>
        <v>0</v>
      </c>
      <c r="F90" s="22">
        <f t="shared" si="33"/>
        <v>0</v>
      </c>
      <c r="G90" s="22"/>
      <c r="H90" s="22">
        <v>0</v>
      </c>
      <c r="I90" s="22">
        <v>0</v>
      </c>
      <c r="J90" s="22">
        <v>0</v>
      </c>
      <c r="K90" s="22">
        <f t="shared" si="34"/>
        <v>0</v>
      </c>
      <c r="L90" s="22">
        <f t="shared" si="35"/>
        <v>0</v>
      </c>
      <c r="M90" s="22">
        <v>0</v>
      </c>
      <c r="N90" s="22">
        <f t="shared" si="36"/>
        <v>0</v>
      </c>
      <c r="O90" s="24">
        <f t="shared" si="37"/>
        <v>0</v>
      </c>
      <c r="P90" s="24">
        <f t="shared" si="42"/>
        <v>0</v>
      </c>
      <c r="Q90" s="24">
        <f t="shared" si="38"/>
        <v>0</v>
      </c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2"/>
      <c r="AP90" s="22"/>
      <c r="AQ90" s="22"/>
      <c r="AR90" s="22"/>
      <c r="AS90" s="22">
        <f t="shared" si="39"/>
        <v>0</v>
      </c>
      <c r="AT90" s="22"/>
      <c r="AU90" s="22"/>
      <c r="AV90" s="22"/>
      <c r="AW90" s="22"/>
      <c r="AX90" s="22"/>
      <c r="AY90" s="22">
        <f t="shared" si="40"/>
        <v>0</v>
      </c>
      <c r="AZ90" s="22"/>
      <c r="BA90" s="22"/>
      <c r="BB90" s="22"/>
      <c r="BC90" s="22"/>
      <c r="BD90" s="22"/>
      <c r="BE90" s="22"/>
      <c r="BF90" s="22"/>
      <c r="BG90" s="22">
        <f t="shared" si="41"/>
        <v>0</v>
      </c>
    </row>
    <row r="91" spans="1:59" x14ac:dyDescent="0.25">
      <c r="A91" s="59" t="s">
        <v>219</v>
      </c>
      <c r="B91" s="60" t="s">
        <v>220</v>
      </c>
      <c r="C91" s="22"/>
      <c r="D91" s="22">
        <f t="shared" si="31"/>
        <v>0</v>
      </c>
      <c r="E91" s="22">
        <f t="shared" si="32"/>
        <v>0</v>
      </c>
      <c r="F91" s="22">
        <f t="shared" si="33"/>
        <v>0</v>
      </c>
      <c r="G91" s="22"/>
      <c r="H91" s="22">
        <v>0</v>
      </c>
      <c r="I91" s="22">
        <v>0</v>
      </c>
      <c r="J91" s="22">
        <v>0</v>
      </c>
      <c r="K91" s="22">
        <f t="shared" si="34"/>
        <v>0</v>
      </c>
      <c r="L91" s="22">
        <f t="shared" si="35"/>
        <v>0</v>
      </c>
      <c r="M91" s="22">
        <v>0</v>
      </c>
      <c r="N91" s="22">
        <f t="shared" si="36"/>
        <v>0</v>
      </c>
      <c r="O91" s="24">
        <f t="shared" si="37"/>
        <v>0</v>
      </c>
      <c r="P91" s="24">
        <f t="shared" si="42"/>
        <v>0</v>
      </c>
      <c r="Q91" s="24">
        <f t="shared" si="38"/>
        <v>0</v>
      </c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>
        <f t="shared" si="39"/>
        <v>0</v>
      </c>
      <c r="AT91" s="22"/>
      <c r="AU91" s="22"/>
      <c r="AV91" s="22"/>
      <c r="AW91" s="22"/>
      <c r="AX91" s="22"/>
      <c r="AY91" s="22">
        <f t="shared" si="40"/>
        <v>0</v>
      </c>
      <c r="AZ91" s="22"/>
      <c r="BA91" s="22"/>
      <c r="BB91" s="22"/>
      <c r="BC91" s="22"/>
      <c r="BD91" s="22"/>
      <c r="BE91" s="22"/>
      <c r="BF91" s="22"/>
      <c r="BG91" s="22">
        <f t="shared" si="41"/>
        <v>0</v>
      </c>
    </row>
    <row r="92" spans="1:59" x14ac:dyDescent="0.25">
      <c r="A92" s="59" t="s">
        <v>221</v>
      </c>
      <c r="B92" s="60" t="s">
        <v>222</v>
      </c>
      <c r="C92" s="22"/>
      <c r="D92" s="22">
        <f t="shared" si="31"/>
        <v>0</v>
      </c>
      <c r="E92" s="22">
        <f t="shared" si="32"/>
        <v>0</v>
      </c>
      <c r="F92" s="22">
        <f t="shared" si="33"/>
        <v>0</v>
      </c>
      <c r="G92" s="22"/>
      <c r="H92" s="22">
        <v>0</v>
      </c>
      <c r="I92" s="22">
        <v>0</v>
      </c>
      <c r="J92" s="22">
        <v>0</v>
      </c>
      <c r="K92" s="22">
        <f t="shared" si="34"/>
        <v>0</v>
      </c>
      <c r="L92" s="22">
        <f t="shared" si="35"/>
        <v>0</v>
      </c>
      <c r="M92" s="22">
        <v>0</v>
      </c>
      <c r="N92" s="22">
        <f t="shared" si="36"/>
        <v>0</v>
      </c>
      <c r="O92" s="24">
        <f t="shared" si="37"/>
        <v>0</v>
      </c>
      <c r="P92" s="24">
        <f t="shared" si="42"/>
        <v>0</v>
      </c>
      <c r="Q92" s="24">
        <f t="shared" si="38"/>
        <v>0</v>
      </c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>
        <f t="shared" si="39"/>
        <v>0</v>
      </c>
      <c r="AT92" s="22"/>
      <c r="AU92" s="22"/>
      <c r="AV92" s="22"/>
      <c r="AW92" s="22"/>
      <c r="AX92" s="22"/>
      <c r="AY92" s="22">
        <f t="shared" si="40"/>
        <v>0</v>
      </c>
      <c r="AZ92" s="22"/>
      <c r="BA92" s="22"/>
      <c r="BB92" s="22"/>
      <c r="BC92" s="22"/>
      <c r="BD92" s="22"/>
      <c r="BE92" s="22"/>
      <c r="BF92" s="22"/>
      <c r="BG92" s="22">
        <f t="shared" si="41"/>
        <v>0</v>
      </c>
    </row>
    <row r="93" spans="1:59" x14ac:dyDescent="0.25">
      <c r="A93" s="57"/>
      <c r="B93" s="58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4"/>
      <c r="Q93" s="24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2"/>
      <c r="BC93" s="22"/>
      <c r="BD93" s="22"/>
      <c r="BE93" s="22"/>
      <c r="BF93" s="22"/>
      <c r="BG93" s="3"/>
    </row>
    <row r="94" spans="1:59" s="56" customFormat="1" x14ac:dyDescent="0.25">
      <c r="A94" s="55">
        <v>3</v>
      </c>
      <c r="B94" s="36" t="s">
        <v>223</v>
      </c>
      <c r="C94" s="18">
        <f t="shared" ref="C94:P94" si="43">SUM(C96:C96)</f>
        <v>0</v>
      </c>
      <c r="D94" s="18">
        <f t="shared" si="43"/>
        <v>0</v>
      </c>
      <c r="E94" s="18">
        <f t="shared" si="43"/>
        <v>0</v>
      </c>
      <c r="F94" s="18">
        <f t="shared" si="43"/>
        <v>0</v>
      </c>
      <c r="G94" s="18">
        <f t="shared" si="43"/>
        <v>0</v>
      </c>
      <c r="H94" s="18">
        <f t="shared" si="43"/>
        <v>0</v>
      </c>
      <c r="I94" s="18">
        <f t="shared" si="43"/>
        <v>0</v>
      </c>
      <c r="J94" s="18">
        <f t="shared" si="43"/>
        <v>0</v>
      </c>
      <c r="K94" s="18">
        <f t="shared" si="43"/>
        <v>0</v>
      </c>
      <c r="L94" s="18">
        <f t="shared" si="43"/>
        <v>0</v>
      </c>
      <c r="M94" s="18">
        <f t="shared" si="43"/>
        <v>0</v>
      </c>
      <c r="N94" s="18">
        <f t="shared" si="43"/>
        <v>0</v>
      </c>
      <c r="O94" s="18">
        <f t="shared" si="43"/>
        <v>0</v>
      </c>
      <c r="P94" s="18">
        <f t="shared" si="43"/>
        <v>0</v>
      </c>
      <c r="Q94" s="61">
        <f t="shared" si="38"/>
        <v>0</v>
      </c>
      <c r="R94" s="18">
        <f t="shared" ref="R94:AI94" si="44">SUM(R96:R96)</f>
        <v>0</v>
      </c>
      <c r="S94" s="18">
        <f t="shared" si="44"/>
        <v>0</v>
      </c>
      <c r="T94" s="18">
        <f t="shared" si="44"/>
        <v>0</v>
      </c>
      <c r="U94" s="18">
        <f t="shared" si="44"/>
        <v>0</v>
      </c>
      <c r="V94" s="18">
        <f t="shared" si="44"/>
        <v>0</v>
      </c>
      <c r="W94" s="18">
        <f t="shared" si="44"/>
        <v>0</v>
      </c>
      <c r="X94" s="18">
        <f t="shared" si="44"/>
        <v>0</v>
      </c>
      <c r="Y94" s="18">
        <f t="shared" si="44"/>
        <v>0</v>
      </c>
      <c r="Z94" s="18">
        <f t="shared" si="44"/>
        <v>0</v>
      </c>
      <c r="AA94" s="18">
        <f t="shared" si="44"/>
        <v>0</v>
      </c>
      <c r="AB94" s="18">
        <f t="shared" si="44"/>
        <v>0</v>
      </c>
      <c r="AC94" s="18">
        <f t="shared" si="44"/>
        <v>0</v>
      </c>
      <c r="AD94" s="18">
        <f t="shared" si="44"/>
        <v>0</v>
      </c>
      <c r="AE94" s="18">
        <f t="shared" si="44"/>
        <v>0</v>
      </c>
      <c r="AF94" s="18">
        <f t="shared" si="44"/>
        <v>0</v>
      </c>
      <c r="AG94" s="18">
        <f t="shared" si="44"/>
        <v>0</v>
      </c>
      <c r="AH94" s="18">
        <f t="shared" si="44"/>
        <v>0</v>
      </c>
      <c r="AI94" s="18">
        <f t="shared" si="44"/>
        <v>0</v>
      </c>
      <c r="AJ94" s="18"/>
      <c r="AK94" s="18"/>
      <c r="AL94" s="18"/>
      <c r="AM94" s="18"/>
      <c r="AN94" s="18"/>
      <c r="AO94" s="18"/>
      <c r="AP94" s="18"/>
      <c r="AQ94" s="18"/>
      <c r="AR94" s="18"/>
      <c r="AS94" s="18">
        <f t="shared" ref="AS94:BG94" si="45">SUM(AS96:AS96)</f>
        <v>0</v>
      </c>
      <c r="AT94" s="18">
        <f t="shared" si="45"/>
        <v>0</v>
      </c>
      <c r="AU94" s="18">
        <f t="shared" si="45"/>
        <v>0</v>
      </c>
      <c r="AV94" s="18">
        <f t="shared" si="45"/>
        <v>0</v>
      </c>
      <c r="AW94" s="18">
        <f t="shared" si="45"/>
        <v>0</v>
      </c>
      <c r="AX94" s="18">
        <f t="shared" si="45"/>
        <v>0</v>
      </c>
      <c r="AY94" s="18">
        <f t="shared" si="45"/>
        <v>0</v>
      </c>
      <c r="AZ94" s="18">
        <f t="shared" si="45"/>
        <v>0</v>
      </c>
      <c r="BA94" s="18">
        <f t="shared" si="45"/>
        <v>0</v>
      </c>
      <c r="BB94" s="18">
        <f t="shared" si="45"/>
        <v>0</v>
      </c>
      <c r="BC94" s="18">
        <f t="shared" si="45"/>
        <v>0</v>
      </c>
      <c r="BD94" s="18">
        <f t="shared" si="45"/>
        <v>0</v>
      </c>
      <c r="BE94" s="18">
        <f t="shared" si="45"/>
        <v>0</v>
      </c>
      <c r="BF94" s="18">
        <f t="shared" si="45"/>
        <v>0</v>
      </c>
      <c r="BG94" s="18">
        <f t="shared" si="45"/>
        <v>0</v>
      </c>
    </row>
    <row r="95" spans="1:59" x14ac:dyDescent="0.25">
      <c r="A95" s="57"/>
      <c r="B95" s="58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4"/>
      <c r="Q95" s="24">
        <f t="shared" si="38"/>
        <v>0</v>
      </c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2"/>
      <c r="BC95" s="22"/>
      <c r="BD95" s="22"/>
      <c r="BE95" s="22"/>
      <c r="BF95" s="22"/>
      <c r="BG95" s="3"/>
    </row>
    <row r="96" spans="1:59" x14ac:dyDescent="0.25">
      <c r="A96" s="59" t="s">
        <v>224</v>
      </c>
      <c r="B96" s="60" t="s">
        <v>225</v>
      </c>
      <c r="C96" s="22">
        <v>0</v>
      </c>
      <c r="D96" s="22">
        <f>+BG96</f>
        <v>0</v>
      </c>
      <c r="E96" s="22">
        <f>+AS96+AY96</f>
        <v>0</v>
      </c>
      <c r="F96" s="22">
        <f>+C96+D96+E96</f>
        <v>0</v>
      </c>
      <c r="G96" s="22"/>
      <c r="H96" s="22">
        <v>0</v>
      </c>
      <c r="I96" s="22">
        <v>0</v>
      </c>
      <c r="J96" s="22">
        <v>0</v>
      </c>
      <c r="K96" s="22">
        <v>0</v>
      </c>
      <c r="L96" s="22">
        <f>+K96+G96</f>
        <v>0</v>
      </c>
      <c r="M96" s="22">
        <v>0</v>
      </c>
      <c r="N96" s="22">
        <f>IF(M96&gt;0,(L96-M96),0)</f>
        <v>0</v>
      </c>
      <c r="O96" s="24">
        <f>F96-L96</f>
        <v>0</v>
      </c>
      <c r="P96" s="24">
        <f>+F96-M96</f>
        <v>0</v>
      </c>
      <c r="Q96" s="24">
        <f t="shared" si="38"/>
        <v>0</v>
      </c>
      <c r="R96" s="3"/>
      <c r="S96" s="3"/>
      <c r="T96" s="3"/>
      <c r="U96" s="3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2"/>
      <c r="AP96" s="22"/>
      <c r="AQ96" s="22"/>
      <c r="AR96" s="22"/>
      <c r="AS96" s="22">
        <f>SUM(R96:AH96)</f>
        <v>0</v>
      </c>
      <c r="AT96" s="3"/>
      <c r="AU96" s="3"/>
      <c r="AV96" s="3"/>
      <c r="AW96" s="3"/>
      <c r="AX96" s="3"/>
      <c r="AY96" s="22">
        <f>+AT96+AU96+AV96+AW96+AX96</f>
        <v>0</v>
      </c>
      <c r="AZ96" s="3"/>
      <c r="BA96" s="3"/>
      <c r="BB96" s="3"/>
      <c r="BC96" s="3"/>
      <c r="BD96" s="3"/>
      <c r="BE96" s="3"/>
      <c r="BF96" s="3"/>
      <c r="BG96" s="22">
        <f>SUM(AZ96:BB96)</f>
        <v>0</v>
      </c>
    </row>
    <row r="97" spans="1:59" x14ac:dyDescent="0.25">
      <c r="A97" s="57"/>
      <c r="B97" s="58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4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2"/>
      <c r="AP97" s="2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2"/>
      <c r="BC97" s="22"/>
      <c r="BD97" s="22"/>
      <c r="BE97" s="22"/>
      <c r="BF97" s="22"/>
      <c r="BG97" s="3"/>
    </row>
    <row r="98" spans="1:59" s="56" customFormat="1" x14ac:dyDescent="0.25">
      <c r="A98" s="55">
        <v>5</v>
      </c>
      <c r="B98" s="36" t="s">
        <v>226</v>
      </c>
      <c r="C98" s="18">
        <f t="shared" ref="C98:Q98" si="46">SUM(C100:C110)</f>
        <v>0</v>
      </c>
      <c r="D98" s="18">
        <f t="shared" si="46"/>
        <v>0</v>
      </c>
      <c r="E98" s="18">
        <f t="shared" si="46"/>
        <v>0</v>
      </c>
      <c r="F98" s="18">
        <f t="shared" si="46"/>
        <v>0</v>
      </c>
      <c r="G98" s="18">
        <f t="shared" si="46"/>
        <v>0</v>
      </c>
      <c r="H98" s="18">
        <f t="shared" si="46"/>
        <v>0</v>
      </c>
      <c r="I98" s="18">
        <f t="shared" si="46"/>
        <v>0</v>
      </c>
      <c r="J98" s="18">
        <f t="shared" si="46"/>
        <v>0</v>
      </c>
      <c r="K98" s="18">
        <f t="shared" si="46"/>
        <v>0</v>
      </c>
      <c r="L98" s="18">
        <f t="shared" si="46"/>
        <v>0</v>
      </c>
      <c r="M98" s="18">
        <f t="shared" si="46"/>
        <v>0</v>
      </c>
      <c r="N98" s="18">
        <f t="shared" si="46"/>
        <v>0</v>
      </c>
      <c r="O98" s="18">
        <f t="shared" si="46"/>
        <v>0</v>
      </c>
      <c r="P98" s="18">
        <f t="shared" si="46"/>
        <v>0</v>
      </c>
      <c r="Q98" s="18">
        <f t="shared" si="46"/>
        <v>0</v>
      </c>
      <c r="R98" s="18">
        <f>SUM(R101:R109)</f>
        <v>0</v>
      </c>
      <c r="S98" s="18">
        <f>SUM(S101:S109)</f>
        <v>0</v>
      </c>
      <c r="T98" s="18">
        <f>SUM(T99:T110)</f>
        <v>0</v>
      </c>
      <c r="U98" s="18">
        <f t="shared" ref="U98:AB98" si="47">SUM(U101:U109)</f>
        <v>0</v>
      </c>
      <c r="V98" s="18">
        <f t="shared" si="47"/>
        <v>0</v>
      </c>
      <c r="W98" s="18">
        <f t="shared" si="47"/>
        <v>0</v>
      </c>
      <c r="X98" s="18">
        <f>SUM(X100:X110)</f>
        <v>0</v>
      </c>
      <c r="Y98" s="18">
        <f>SUM(Y100:Y110)</f>
        <v>0</v>
      </c>
      <c r="Z98" s="18">
        <f>SUM(Z101:Z109)</f>
        <v>0</v>
      </c>
      <c r="AA98" s="18">
        <f t="shared" si="47"/>
        <v>0</v>
      </c>
      <c r="AB98" s="18">
        <f t="shared" si="47"/>
        <v>0</v>
      </c>
      <c r="AC98" s="18">
        <f>SUM(AC101:AC110)</f>
        <v>0</v>
      </c>
      <c r="AD98" s="18">
        <f>SUM(AD101:AD109)</f>
        <v>0</v>
      </c>
      <c r="AE98" s="18">
        <f>SUM(AE101:AE110)</f>
        <v>0</v>
      </c>
      <c r="AF98" s="18">
        <f>SUM(AF101:AF110)</f>
        <v>0</v>
      </c>
      <c r="AG98" s="18">
        <f>SUM(AG101:AG110)</f>
        <v>0</v>
      </c>
      <c r="AH98" s="18">
        <f>SUM(AH101:AH110)</f>
        <v>0</v>
      </c>
      <c r="AI98" s="18">
        <f>SUM(AI101:AI110)</f>
        <v>0</v>
      </c>
      <c r="AJ98" s="18"/>
      <c r="AK98" s="18"/>
      <c r="AL98" s="18"/>
      <c r="AM98" s="18"/>
      <c r="AN98" s="18"/>
      <c r="AO98" s="18"/>
      <c r="AP98" s="18"/>
      <c r="AQ98" s="18"/>
      <c r="AR98" s="18"/>
      <c r="AS98" s="18">
        <f>SUM(AS100:AS110)</f>
        <v>0</v>
      </c>
      <c r="AT98" s="18">
        <f t="shared" ref="AT98:BG98" si="48">SUM(AT101:AT109)</f>
        <v>0</v>
      </c>
      <c r="AU98" s="18">
        <f t="shared" si="48"/>
        <v>0</v>
      </c>
      <c r="AV98" s="18">
        <f t="shared" si="48"/>
        <v>0</v>
      </c>
      <c r="AW98" s="18">
        <f t="shared" si="48"/>
        <v>0</v>
      </c>
      <c r="AX98" s="18">
        <f t="shared" si="48"/>
        <v>0</v>
      </c>
      <c r="AY98" s="18">
        <f t="shared" si="48"/>
        <v>0</v>
      </c>
      <c r="AZ98" s="18">
        <f t="shared" si="48"/>
        <v>0</v>
      </c>
      <c r="BA98" s="18">
        <f t="shared" si="48"/>
        <v>0</v>
      </c>
      <c r="BB98" s="18">
        <f t="shared" si="48"/>
        <v>0</v>
      </c>
      <c r="BC98" s="18">
        <f t="shared" si="48"/>
        <v>0</v>
      </c>
      <c r="BD98" s="18">
        <f t="shared" si="48"/>
        <v>0</v>
      </c>
      <c r="BE98" s="18">
        <f t="shared" si="48"/>
        <v>0</v>
      </c>
      <c r="BF98" s="18">
        <f t="shared" si="48"/>
        <v>0</v>
      </c>
      <c r="BG98" s="18">
        <f t="shared" si="48"/>
        <v>0</v>
      </c>
    </row>
    <row r="99" spans="1:59" x14ac:dyDescent="0.25">
      <c r="A99" s="57"/>
      <c r="B99" s="58"/>
      <c r="C99" s="3"/>
      <c r="D99" s="3"/>
      <c r="E99" s="3"/>
      <c r="F99" s="3"/>
      <c r="G99" s="3"/>
      <c r="H99" s="22"/>
      <c r="I99" s="22"/>
      <c r="J99" s="22"/>
      <c r="K99" s="22"/>
      <c r="L99" s="22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</row>
    <row r="100" spans="1:59" x14ac:dyDescent="0.25">
      <c r="A100" s="59" t="s">
        <v>227</v>
      </c>
      <c r="B100" s="60" t="s">
        <v>228</v>
      </c>
      <c r="C100" s="22">
        <v>0</v>
      </c>
      <c r="D100" s="22">
        <f t="shared" ref="D100:D110" si="49">+BG100</f>
        <v>0</v>
      </c>
      <c r="E100" s="22">
        <f t="shared" ref="E100:E110" si="50">+AS100+AY100</f>
        <v>0</v>
      </c>
      <c r="F100" s="22">
        <f t="shared" ref="F100:F110" si="51">+C100+D100+E100</f>
        <v>0</v>
      </c>
      <c r="G100" s="22">
        <v>0</v>
      </c>
      <c r="H100" s="22">
        <v>0</v>
      </c>
      <c r="I100" s="22">
        <v>0</v>
      </c>
      <c r="J100" s="22">
        <v>0</v>
      </c>
      <c r="K100" s="22">
        <f t="shared" ref="K100:K110" si="52">SUM(H100:J100)</f>
        <v>0</v>
      </c>
      <c r="L100" s="22">
        <f t="shared" ref="L100:L110" si="53">+K100+G100</f>
        <v>0</v>
      </c>
      <c r="M100" s="22">
        <v>0</v>
      </c>
      <c r="N100" s="22">
        <f t="shared" ref="N100:N110" si="54">IF(M100&gt;0,(L100-M100),0)</f>
        <v>0</v>
      </c>
      <c r="O100" s="24">
        <f t="shared" ref="O100:O110" si="55">F100-L100</f>
        <v>0</v>
      </c>
      <c r="P100" s="24">
        <f t="shared" ref="P100:P110" si="56">+F100-M100</f>
        <v>0</v>
      </c>
      <c r="Q100" s="24">
        <f t="shared" ref="Q100:Q110" si="57">IF(N100&gt;0,(F100-L100-N100),(F100-L100+N100))</f>
        <v>0</v>
      </c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2"/>
      <c r="AL100" s="22"/>
      <c r="AM100" s="22"/>
      <c r="AN100" s="22"/>
      <c r="AO100" s="22"/>
      <c r="AP100" s="22"/>
      <c r="AQ100" s="22"/>
      <c r="AR100" s="22"/>
      <c r="AS100" s="22">
        <f>SUM(R100:AI100)</f>
        <v>0</v>
      </c>
      <c r="AT100" s="22"/>
      <c r="AU100" s="22"/>
      <c r="AV100" s="22"/>
      <c r="AW100" s="22"/>
      <c r="AX100" s="22"/>
      <c r="AY100" s="22">
        <f t="shared" ref="AY100:AY110" si="58">+AT100+AU100+AV100+AW100+AX100</f>
        <v>0</v>
      </c>
      <c r="AZ100" s="22"/>
      <c r="BA100" s="22"/>
      <c r="BB100" s="22"/>
      <c r="BC100" s="22"/>
      <c r="BD100" s="22"/>
      <c r="BE100" s="22"/>
      <c r="BF100" s="22"/>
      <c r="BG100" s="22">
        <f t="shared" ref="BG100:BG110" si="59">SUM(AZ100:BC100)</f>
        <v>0</v>
      </c>
    </row>
    <row r="101" spans="1:59" x14ac:dyDescent="0.25">
      <c r="A101" s="59" t="s">
        <v>229</v>
      </c>
      <c r="B101" s="60" t="s">
        <v>230</v>
      </c>
      <c r="C101" s="22">
        <v>0</v>
      </c>
      <c r="D101" s="22">
        <f t="shared" si="49"/>
        <v>0</v>
      </c>
      <c r="E101" s="22">
        <f t="shared" si="50"/>
        <v>0</v>
      </c>
      <c r="F101" s="22">
        <f t="shared" si="51"/>
        <v>0</v>
      </c>
      <c r="G101" s="22">
        <v>0</v>
      </c>
      <c r="H101" s="22">
        <v>0</v>
      </c>
      <c r="I101" s="22">
        <v>0</v>
      </c>
      <c r="J101" s="22">
        <v>0</v>
      </c>
      <c r="K101" s="22">
        <f t="shared" si="52"/>
        <v>0</v>
      </c>
      <c r="L101" s="22">
        <f t="shared" si="53"/>
        <v>0</v>
      </c>
      <c r="M101" s="22">
        <v>0</v>
      </c>
      <c r="N101" s="22">
        <f t="shared" si="54"/>
        <v>0</v>
      </c>
      <c r="O101" s="24">
        <f t="shared" si="55"/>
        <v>0</v>
      </c>
      <c r="P101" s="24">
        <f>+F101-M101</f>
        <v>0</v>
      </c>
      <c r="Q101" s="24">
        <f t="shared" si="57"/>
        <v>0</v>
      </c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22"/>
      <c r="AM101" s="22"/>
      <c r="AN101" s="22"/>
      <c r="AO101" s="22"/>
      <c r="AP101" s="22"/>
      <c r="AQ101" s="22"/>
      <c r="AR101" s="22"/>
      <c r="AS101" s="22">
        <f>SUM(R101:AI101)</f>
        <v>0</v>
      </c>
      <c r="AT101" s="22"/>
      <c r="AU101" s="22"/>
      <c r="AV101" s="22"/>
      <c r="AW101" s="22"/>
      <c r="AX101" s="22"/>
      <c r="AY101" s="22">
        <f t="shared" si="58"/>
        <v>0</v>
      </c>
      <c r="AZ101" s="22"/>
      <c r="BA101" s="22"/>
      <c r="BB101" s="22"/>
      <c r="BC101" s="22"/>
      <c r="BD101" s="22"/>
      <c r="BE101" s="22"/>
      <c r="BF101" s="22"/>
      <c r="BG101" s="22">
        <f t="shared" si="59"/>
        <v>0</v>
      </c>
    </row>
    <row r="102" spans="1:59" x14ac:dyDescent="0.25">
      <c r="A102" s="59" t="s">
        <v>231</v>
      </c>
      <c r="B102" s="60" t="s">
        <v>232</v>
      </c>
      <c r="C102" s="22">
        <v>0</v>
      </c>
      <c r="D102" s="22">
        <f t="shared" si="49"/>
        <v>0</v>
      </c>
      <c r="E102" s="22">
        <f t="shared" si="50"/>
        <v>0</v>
      </c>
      <c r="F102" s="22">
        <f t="shared" si="51"/>
        <v>0</v>
      </c>
      <c r="G102" s="22">
        <v>0</v>
      </c>
      <c r="H102" s="22">
        <v>0</v>
      </c>
      <c r="I102" s="22">
        <v>0</v>
      </c>
      <c r="J102" s="22">
        <v>0</v>
      </c>
      <c r="K102" s="22">
        <f t="shared" si="52"/>
        <v>0</v>
      </c>
      <c r="L102" s="22">
        <f t="shared" si="53"/>
        <v>0</v>
      </c>
      <c r="M102" s="22">
        <v>0</v>
      </c>
      <c r="N102" s="22">
        <f t="shared" si="54"/>
        <v>0</v>
      </c>
      <c r="O102" s="24">
        <f t="shared" si="55"/>
        <v>0</v>
      </c>
      <c r="P102" s="24">
        <f t="shared" si="56"/>
        <v>0</v>
      </c>
      <c r="Q102" s="24">
        <f t="shared" si="57"/>
        <v>0</v>
      </c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  <c r="AJ102" s="22"/>
      <c r="AK102" s="22"/>
      <c r="AL102" s="22"/>
      <c r="AM102" s="22"/>
      <c r="AN102" s="22"/>
      <c r="AO102" s="22"/>
      <c r="AP102" s="22"/>
      <c r="AQ102" s="22"/>
      <c r="AR102" s="22"/>
      <c r="AS102" s="22">
        <f>SUM(R102:AI102)</f>
        <v>0</v>
      </c>
      <c r="AT102" s="22"/>
      <c r="AU102" s="22"/>
      <c r="AV102" s="22"/>
      <c r="AW102" s="22"/>
      <c r="AX102" s="22"/>
      <c r="AY102" s="22">
        <f t="shared" si="58"/>
        <v>0</v>
      </c>
      <c r="AZ102" s="22"/>
      <c r="BA102" s="22"/>
      <c r="BB102" s="22"/>
      <c r="BC102" s="22"/>
      <c r="BD102" s="22"/>
      <c r="BE102" s="22"/>
      <c r="BF102" s="22"/>
      <c r="BG102" s="22">
        <f t="shared" si="59"/>
        <v>0</v>
      </c>
    </row>
    <row r="103" spans="1:59" x14ac:dyDescent="0.25">
      <c r="A103" s="59" t="s">
        <v>233</v>
      </c>
      <c r="B103" s="60" t="s">
        <v>234</v>
      </c>
      <c r="C103" s="22">
        <v>0</v>
      </c>
      <c r="D103" s="22">
        <f t="shared" si="49"/>
        <v>0</v>
      </c>
      <c r="E103" s="22">
        <f t="shared" si="50"/>
        <v>0</v>
      </c>
      <c r="F103" s="22">
        <f t="shared" si="51"/>
        <v>0</v>
      </c>
      <c r="G103" s="22">
        <v>0</v>
      </c>
      <c r="H103" s="22">
        <v>0</v>
      </c>
      <c r="I103" s="22">
        <v>0</v>
      </c>
      <c r="J103" s="22">
        <v>0</v>
      </c>
      <c r="K103" s="22">
        <f t="shared" si="52"/>
        <v>0</v>
      </c>
      <c r="L103" s="22">
        <f t="shared" si="53"/>
        <v>0</v>
      </c>
      <c r="M103" s="22">
        <v>0</v>
      </c>
      <c r="N103" s="22">
        <f t="shared" si="54"/>
        <v>0</v>
      </c>
      <c r="O103" s="24">
        <f t="shared" si="55"/>
        <v>0</v>
      </c>
      <c r="P103" s="24">
        <f t="shared" si="56"/>
        <v>0</v>
      </c>
      <c r="Q103" s="24">
        <f t="shared" si="57"/>
        <v>0</v>
      </c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22"/>
      <c r="AM103" s="22"/>
      <c r="AN103" s="22"/>
      <c r="AO103" s="22"/>
      <c r="AP103" s="22"/>
      <c r="AQ103" s="22"/>
      <c r="AR103" s="22"/>
      <c r="AS103" s="22">
        <f>SUM(R103:AI103)</f>
        <v>0</v>
      </c>
      <c r="AT103" s="22"/>
      <c r="AU103" s="22"/>
      <c r="AV103" s="22"/>
      <c r="AW103" s="22"/>
      <c r="AX103" s="22"/>
      <c r="AY103" s="22">
        <f t="shared" si="58"/>
        <v>0</v>
      </c>
      <c r="AZ103" s="22"/>
      <c r="BA103" s="22"/>
      <c r="BB103" s="22"/>
      <c r="BC103" s="22"/>
      <c r="BD103" s="22"/>
      <c r="BE103" s="22"/>
      <c r="BF103" s="22"/>
      <c r="BG103" s="22">
        <f t="shared" si="59"/>
        <v>0</v>
      </c>
    </row>
    <row r="104" spans="1:59" x14ac:dyDescent="0.25">
      <c r="A104" s="59" t="s">
        <v>235</v>
      </c>
      <c r="B104" s="60" t="s">
        <v>236</v>
      </c>
      <c r="C104" s="22">
        <v>0</v>
      </c>
      <c r="D104" s="22">
        <f t="shared" si="49"/>
        <v>0</v>
      </c>
      <c r="E104" s="22">
        <f t="shared" si="50"/>
        <v>0</v>
      </c>
      <c r="F104" s="22">
        <f t="shared" si="51"/>
        <v>0</v>
      </c>
      <c r="G104" s="22">
        <v>0</v>
      </c>
      <c r="H104" s="22">
        <v>0</v>
      </c>
      <c r="I104" s="22">
        <v>0</v>
      </c>
      <c r="J104" s="22">
        <v>0</v>
      </c>
      <c r="K104" s="22">
        <f t="shared" si="52"/>
        <v>0</v>
      </c>
      <c r="L104" s="22">
        <f t="shared" si="53"/>
        <v>0</v>
      </c>
      <c r="M104" s="22">
        <v>0</v>
      </c>
      <c r="N104" s="22">
        <f t="shared" si="54"/>
        <v>0</v>
      </c>
      <c r="O104" s="24">
        <f t="shared" si="55"/>
        <v>0</v>
      </c>
      <c r="P104" s="24">
        <f t="shared" si="56"/>
        <v>0</v>
      </c>
      <c r="Q104" s="24">
        <f t="shared" si="57"/>
        <v>0</v>
      </c>
      <c r="R104" s="3"/>
      <c r="S104" s="3"/>
      <c r="T104" s="22"/>
      <c r="U104" s="3"/>
      <c r="V104" s="3"/>
      <c r="W104" s="3"/>
      <c r="X104" s="3"/>
      <c r="Y104" s="3"/>
      <c r="Z104" s="22"/>
      <c r="AA104" s="3"/>
      <c r="AB104" s="3"/>
      <c r="AC104" s="3"/>
      <c r="AD104" s="3"/>
      <c r="AE104" s="22"/>
      <c r="AF104" s="22"/>
      <c r="AG104" s="22"/>
      <c r="AH104" s="22"/>
      <c r="AI104" s="22"/>
      <c r="AJ104" s="22"/>
      <c r="AK104" s="22"/>
      <c r="AL104" s="22"/>
      <c r="AM104" s="22"/>
      <c r="AN104" s="22"/>
      <c r="AO104" s="22"/>
      <c r="AP104" s="22"/>
      <c r="AQ104" s="22"/>
      <c r="AR104" s="22"/>
      <c r="AS104" s="22">
        <f>SUM(R104:AR104)</f>
        <v>0</v>
      </c>
      <c r="AT104" s="22"/>
      <c r="AU104" s="3"/>
      <c r="AV104" s="3"/>
      <c r="AW104" s="3"/>
      <c r="AX104" s="3"/>
      <c r="AY104" s="22">
        <f t="shared" si="58"/>
        <v>0</v>
      </c>
      <c r="AZ104" s="3"/>
      <c r="BA104" s="22"/>
      <c r="BB104" s="3"/>
      <c r="BC104" s="3"/>
      <c r="BD104" s="3"/>
      <c r="BE104" s="3"/>
      <c r="BF104" s="3"/>
      <c r="BG104" s="22">
        <f t="shared" si="59"/>
        <v>0</v>
      </c>
    </row>
    <row r="105" spans="1:59" x14ac:dyDescent="0.25">
      <c r="A105" s="59" t="s">
        <v>237</v>
      </c>
      <c r="B105" s="60" t="s">
        <v>238</v>
      </c>
      <c r="C105" s="22">
        <v>0</v>
      </c>
      <c r="D105" s="22">
        <f t="shared" si="49"/>
        <v>0</v>
      </c>
      <c r="E105" s="22">
        <f t="shared" si="50"/>
        <v>0</v>
      </c>
      <c r="F105" s="22">
        <f t="shared" si="51"/>
        <v>0</v>
      </c>
      <c r="G105" s="22">
        <v>0</v>
      </c>
      <c r="H105" s="22">
        <v>0</v>
      </c>
      <c r="I105" s="22">
        <v>0</v>
      </c>
      <c r="J105" s="22">
        <v>0</v>
      </c>
      <c r="K105" s="22">
        <f t="shared" si="52"/>
        <v>0</v>
      </c>
      <c r="L105" s="22">
        <f t="shared" si="53"/>
        <v>0</v>
      </c>
      <c r="M105" s="22">
        <v>0</v>
      </c>
      <c r="N105" s="22">
        <f t="shared" si="54"/>
        <v>0</v>
      </c>
      <c r="O105" s="24">
        <f t="shared" si="55"/>
        <v>0</v>
      </c>
      <c r="P105" s="24">
        <f t="shared" si="56"/>
        <v>0</v>
      </c>
      <c r="Q105" s="24">
        <f t="shared" si="57"/>
        <v>0</v>
      </c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  <c r="AJ105" s="22"/>
      <c r="AK105" s="22"/>
      <c r="AL105" s="22"/>
      <c r="AM105" s="22"/>
      <c r="AN105" s="22"/>
      <c r="AO105" s="22"/>
      <c r="AP105" s="22"/>
      <c r="AQ105" s="22"/>
      <c r="AR105" s="22"/>
      <c r="AS105" s="22">
        <f t="shared" ref="AS105:AS110" si="60">SUM(R105:AI105)</f>
        <v>0</v>
      </c>
      <c r="AT105" s="22"/>
      <c r="AU105" s="22"/>
      <c r="AV105" s="22"/>
      <c r="AW105" s="22"/>
      <c r="AX105" s="22"/>
      <c r="AY105" s="22">
        <f t="shared" si="58"/>
        <v>0</v>
      </c>
      <c r="AZ105" s="3"/>
      <c r="BA105" s="3"/>
      <c r="BB105" s="3"/>
      <c r="BC105" s="3"/>
      <c r="BD105" s="3"/>
      <c r="BE105" s="3"/>
      <c r="BF105" s="3"/>
      <c r="BG105" s="22">
        <f t="shared" si="59"/>
        <v>0</v>
      </c>
    </row>
    <row r="106" spans="1:59" x14ac:dyDescent="0.25">
      <c r="A106" s="59" t="s">
        <v>239</v>
      </c>
      <c r="B106" s="60" t="s">
        <v>240</v>
      </c>
      <c r="C106" s="22">
        <v>0</v>
      </c>
      <c r="D106" s="22">
        <f t="shared" si="49"/>
        <v>0</v>
      </c>
      <c r="E106" s="22">
        <f t="shared" si="50"/>
        <v>0</v>
      </c>
      <c r="F106" s="22">
        <f t="shared" si="51"/>
        <v>0</v>
      </c>
      <c r="G106" s="22">
        <v>0</v>
      </c>
      <c r="H106" s="22">
        <v>0</v>
      </c>
      <c r="I106" s="22">
        <v>0</v>
      </c>
      <c r="J106" s="22">
        <v>0</v>
      </c>
      <c r="K106" s="22">
        <f t="shared" si="52"/>
        <v>0</v>
      </c>
      <c r="L106" s="22">
        <f t="shared" si="53"/>
        <v>0</v>
      </c>
      <c r="M106" s="22">
        <v>0</v>
      </c>
      <c r="N106" s="22">
        <f t="shared" si="54"/>
        <v>0</v>
      </c>
      <c r="O106" s="24">
        <f t="shared" si="55"/>
        <v>0</v>
      </c>
      <c r="P106" s="24">
        <f t="shared" si="56"/>
        <v>0</v>
      </c>
      <c r="Q106" s="24">
        <f t="shared" si="57"/>
        <v>0</v>
      </c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  <c r="AJ106" s="22"/>
      <c r="AK106" s="22"/>
      <c r="AL106" s="22"/>
      <c r="AM106" s="22"/>
      <c r="AN106" s="22"/>
      <c r="AO106" s="22"/>
      <c r="AP106" s="22"/>
      <c r="AQ106" s="22"/>
      <c r="AR106" s="22"/>
      <c r="AS106" s="22">
        <f t="shared" si="60"/>
        <v>0</v>
      </c>
      <c r="AT106" s="22"/>
      <c r="AU106" s="22"/>
      <c r="AV106" s="22"/>
      <c r="AW106" s="22"/>
      <c r="AX106" s="22"/>
      <c r="AY106" s="22">
        <f t="shared" si="58"/>
        <v>0</v>
      </c>
      <c r="AZ106" s="22"/>
      <c r="BA106" s="22"/>
      <c r="BB106" s="22"/>
      <c r="BC106" s="22"/>
      <c r="BD106" s="22"/>
      <c r="BE106" s="22"/>
      <c r="BF106" s="22"/>
      <c r="BG106" s="22">
        <f t="shared" si="59"/>
        <v>0</v>
      </c>
    </row>
    <row r="107" spans="1:59" x14ac:dyDescent="0.25">
      <c r="A107" s="59" t="s">
        <v>241</v>
      </c>
      <c r="B107" s="60" t="s">
        <v>242</v>
      </c>
      <c r="C107" s="22">
        <v>0</v>
      </c>
      <c r="D107" s="22">
        <f t="shared" si="49"/>
        <v>0</v>
      </c>
      <c r="E107" s="22">
        <f t="shared" si="50"/>
        <v>0</v>
      </c>
      <c r="F107" s="22">
        <f t="shared" si="51"/>
        <v>0</v>
      </c>
      <c r="G107" s="22">
        <v>0</v>
      </c>
      <c r="H107" s="22">
        <v>0</v>
      </c>
      <c r="I107" s="22">
        <v>0</v>
      </c>
      <c r="J107" s="22">
        <v>0</v>
      </c>
      <c r="K107" s="22">
        <f t="shared" si="52"/>
        <v>0</v>
      </c>
      <c r="L107" s="22">
        <f t="shared" si="53"/>
        <v>0</v>
      </c>
      <c r="M107" s="22">
        <v>0</v>
      </c>
      <c r="N107" s="22">
        <f t="shared" si="54"/>
        <v>0</v>
      </c>
      <c r="O107" s="24">
        <f t="shared" si="55"/>
        <v>0</v>
      </c>
      <c r="P107" s="24">
        <f t="shared" si="56"/>
        <v>0</v>
      </c>
      <c r="Q107" s="24">
        <f t="shared" si="57"/>
        <v>0</v>
      </c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22">
        <f t="shared" si="60"/>
        <v>0</v>
      </c>
      <c r="AT107" s="3"/>
      <c r="AU107" s="3"/>
      <c r="AV107" s="3"/>
      <c r="AW107" s="3"/>
      <c r="AX107" s="3"/>
      <c r="AY107" s="22">
        <f t="shared" si="58"/>
        <v>0</v>
      </c>
      <c r="AZ107" s="22"/>
      <c r="BA107" s="3"/>
      <c r="BB107" s="3"/>
      <c r="BC107" s="3"/>
      <c r="BD107" s="3"/>
      <c r="BE107" s="3"/>
      <c r="BF107" s="3"/>
      <c r="BG107" s="22">
        <f t="shared" si="59"/>
        <v>0</v>
      </c>
    </row>
    <row r="108" spans="1:59" x14ac:dyDescent="0.25">
      <c r="A108" s="59" t="s">
        <v>243</v>
      </c>
      <c r="B108" s="60" t="s">
        <v>244</v>
      </c>
      <c r="C108" s="22">
        <v>0</v>
      </c>
      <c r="D108" s="22">
        <f t="shared" si="49"/>
        <v>0</v>
      </c>
      <c r="E108" s="22">
        <f t="shared" si="50"/>
        <v>0</v>
      </c>
      <c r="F108" s="22">
        <f t="shared" si="51"/>
        <v>0</v>
      </c>
      <c r="G108" s="22">
        <v>0</v>
      </c>
      <c r="H108" s="22">
        <v>0</v>
      </c>
      <c r="I108" s="22">
        <v>0</v>
      </c>
      <c r="J108" s="22">
        <v>0</v>
      </c>
      <c r="K108" s="22">
        <f t="shared" si="52"/>
        <v>0</v>
      </c>
      <c r="L108" s="22">
        <f t="shared" si="53"/>
        <v>0</v>
      </c>
      <c r="M108" s="22">
        <v>0</v>
      </c>
      <c r="N108" s="22">
        <f t="shared" si="54"/>
        <v>0</v>
      </c>
      <c r="O108" s="24">
        <f t="shared" si="55"/>
        <v>0</v>
      </c>
      <c r="P108" s="24">
        <f t="shared" si="56"/>
        <v>0</v>
      </c>
      <c r="Q108" s="24">
        <f t="shared" si="57"/>
        <v>0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22">
        <f t="shared" si="60"/>
        <v>0</v>
      </c>
      <c r="AT108" s="3"/>
      <c r="AU108" s="3"/>
      <c r="AV108" s="3"/>
      <c r="AW108" s="3"/>
      <c r="AX108" s="3"/>
      <c r="AY108" s="22">
        <f t="shared" si="58"/>
        <v>0</v>
      </c>
      <c r="AZ108" s="22"/>
      <c r="BA108" s="3"/>
      <c r="BB108" s="3"/>
      <c r="BC108" s="3"/>
      <c r="BD108" s="3"/>
      <c r="BE108" s="3"/>
      <c r="BF108" s="3"/>
      <c r="BG108" s="22">
        <f t="shared" si="59"/>
        <v>0</v>
      </c>
    </row>
    <row r="109" spans="1:59" x14ac:dyDescent="0.25">
      <c r="A109" s="59" t="s">
        <v>245</v>
      </c>
      <c r="B109" s="60" t="s">
        <v>246</v>
      </c>
      <c r="C109" s="22">
        <v>0</v>
      </c>
      <c r="D109" s="22">
        <f t="shared" si="49"/>
        <v>0</v>
      </c>
      <c r="E109" s="22">
        <f t="shared" si="50"/>
        <v>0</v>
      </c>
      <c r="F109" s="22">
        <f t="shared" si="51"/>
        <v>0</v>
      </c>
      <c r="G109" s="22">
        <v>0</v>
      </c>
      <c r="H109" s="22">
        <v>0</v>
      </c>
      <c r="I109" s="22">
        <v>0</v>
      </c>
      <c r="J109" s="22">
        <v>0</v>
      </c>
      <c r="K109" s="22">
        <f t="shared" si="52"/>
        <v>0</v>
      </c>
      <c r="L109" s="22">
        <f t="shared" si="53"/>
        <v>0</v>
      </c>
      <c r="M109" s="22">
        <v>0</v>
      </c>
      <c r="N109" s="22">
        <f t="shared" si="54"/>
        <v>0</v>
      </c>
      <c r="O109" s="24">
        <f t="shared" si="55"/>
        <v>0</v>
      </c>
      <c r="P109" s="24">
        <f t="shared" si="56"/>
        <v>0</v>
      </c>
      <c r="Q109" s="24">
        <f t="shared" si="57"/>
        <v>0</v>
      </c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  <c r="AO109" s="22"/>
      <c r="AP109" s="22"/>
      <c r="AQ109" s="22"/>
      <c r="AR109" s="22"/>
      <c r="AS109" s="22">
        <f t="shared" si="60"/>
        <v>0</v>
      </c>
      <c r="AT109" s="22"/>
      <c r="AU109" s="22"/>
      <c r="AV109" s="22"/>
      <c r="AW109" s="22"/>
      <c r="AX109" s="22"/>
      <c r="AY109" s="22">
        <f t="shared" si="58"/>
        <v>0</v>
      </c>
      <c r="AZ109" s="22"/>
      <c r="BA109" s="22"/>
      <c r="BB109" s="22"/>
      <c r="BC109" s="22"/>
      <c r="BD109" s="22"/>
      <c r="BE109" s="22"/>
      <c r="BF109" s="22"/>
      <c r="BG109" s="22">
        <f t="shared" si="59"/>
        <v>0</v>
      </c>
    </row>
    <row r="110" spans="1:59" x14ac:dyDescent="0.25">
      <c r="A110" s="59" t="s">
        <v>247</v>
      </c>
      <c r="B110" s="60" t="s">
        <v>248</v>
      </c>
      <c r="C110" s="22">
        <v>0</v>
      </c>
      <c r="D110" s="22">
        <f t="shared" si="49"/>
        <v>0</v>
      </c>
      <c r="E110" s="22">
        <f t="shared" si="50"/>
        <v>0</v>
      </c>
      <c r="F110" s="22">
        <f t="shared" si="51"/>
        <v>0</v>
      </c>
      <c r="G110" s="22">
        <v>0</v>
      </c>
      <c r="H110" s="22">
        <v>0</v>
      </c>
      <c r="I110" s="22">
        <v>0</v>
      </c>
      <c r="J110" s="22">
        <v>0</v>
      </c>
      <c r="K110" s="22">
        <f t="shared" si="52"/>
        <v>0</v>
      </c>
      <c r="L110" s="22">
        <f t="shared" si="53"/>
        <v>0</v>
      </c>
      <c r="M110" s="22">
        <v>0</v>
      </c>
      <c r="N110" s="22">
        <f t="shared" si="54"/>
        <v>0</v>
      </c>
      <c r="O110" s="24">
        <f t="shared" si="55"/>
        <v>0</v>
      </c>
      <c r="P110" s="24">
        <f t="shared" si="56"/>
        <v>0</v>
      </c>
      <c r="Q110" s="24">
        <f t="shared" si="57"/>
        <v>0</v>
      </c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22"/>
      <c r="AK110" s="22"/>
      <c r="AL110" s="22"/>
      <c r="AM110" s="22"/>
      <c r="AN110" s="22"/>
      <c r="AO110" s="22"/>
      <c r="AP110" s="22"/>
      <c r="AQ110" s="22"/>
      <c r="AR110" s="22"/>
      <c r="AS110" s="22">
        <f t="shared" si="60"/>
        <v>0</v>
      </c>
      <c r="AT110" s="22"/>
      <c r="AU110" s="22"/>
      <c r="AV110" s="22"/>
      <c r="AW110" s="22"/>
      <c r="AX110" s="22"/>
      <c r="AY110" s="22">
        <f t="shared" si="58"/>
        <v>0</v>
      </c>
      <c r="AZ110" s="22"/>
      <c r="BA110" s="22"/>
      <c r="BB110" s="22"/>
      <c r="BC110" s="22"/>
      <c r="BD110" s="22"/>
      <c r="BE110" s="22"/>
      <c r="BF110" s="22"/>
      <c r="BG110" s="22">
        <f t="shared" si="59"/>
        <v>0</v>
      </c>
    </row>
    <row r="111" spans="1:59" x14ac:dyDescent="0.25">
      <c r="A111" s="57"/>
      <c r="B111" s="58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4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22"/>
      <c r="AK111" s="22"/>
      <c r="AL111" s="22"/>
      <c r="AM111" s="22"/>
      <c r="AN111" s="22"/>
      <c r="AO111" s="22"/>
      <c r="AP111" s="22"/>
      <c r="AQ111" s="22"/>
      <c r="AR111" s="22"/>
      <c r="AS111" s="22"/>
      <c r="AT111" s="22"/>
      <c r="AU111" s="22"/>
      <c r="AV111" s="22"/>
      <c r="AW111" s="22"/>
      <c r="AX111" s="22"/>
      <c r="AY111" s="22"/>
      <c r="AZ111" s="22"/>
      <c r="BA111" s="22"/>
      <c r="BB111" s="22"/>
      <c r="BC111" s="22"/>
      <c r="BD111" s="22"/>
      <c r="BE111" s="22"/>
      <c r="BF111" s="22"/>
      <c r="BG111" s="3"/>
    </row>
    <row r="112" spans="1:59" s="56" customFormat="1" x14ac:dyDescent="0.25">
      <c r="A112" s="55" t="s">
        <v>249</v>
      </c>
      <c r="B112" s="36" t="s">
        <v>250</v>
      </c>
      <c r="C112" s="18">
        <f>SUM(C114:C123)</f>
        <v>774907</v>
      </c>
      <c r="D112" s="18">
        <f>SUM(D114:D123)</f>
        <v>0</v>
      </c>
      <c r="E112" s="18">
        <f>SUM(E114:E123)</f>
        <v>0</v>
      </c>
      <c r="F112" s="18">
        <f>SUM(F114:F123)</f>
        <v>774907</v>
      </c>
      <c r="G112" s="18">
        <f t="shared" ref="G112:L112" si="61">SUM(G114:G123)</f>
        <v>0</v>
      </c>
      <c r="H112" s="18">
        <f t="shared" si="61"/>
        <v>28724.75</v>
      </c>
      <c r="I112" s="18">
        <f t="shared" si="61"/>
        <v>28724.73</v>
      </c>
      <c r="J112" s="18">
        <f t="shared" si="61"/>
        <v>35831.46</v>
      </c>
      <c r="K112" s="18">
        <f t="shared" si="61"/>
        <v>93280.94</v>
      </c>
      <c r="L112" s="18">
        <f t="shared" si="61"/>
        <v>93280.94</v>
      </c>
      <c r="M112" s="18">
        <f>SUM(M114:M123)</f>
        <v>0</v>
      </c>
      <c r="N112" s="18">
        <f>SUM(N114:N123)</f>
        <v>0</v>
      </c>
      <c r="O112" s="18">
        <f>SUM(O114:O123)</f>
        <v>681626.06</v>
      </c>
      <c r="P112" s="18">
        <f>SUM(P114:P123)</f>
        <v>774907</v>
      </c>
      <c r="Q112" s="18">
        <f>SUM(Q114:Q123)</f>
        <v>681626.06</v>
      </c>
      <c r="R112" s="18">
        <f t="shared" ref="R112:AI112" si="62">SUM(R114:R120)</f>
        <v>0</v>
      </c>
      <c r="S112" s="18">
        <f>SUM(S114:S123)</f>
        <v>0</v>
      </c>
      <c r="T112" s="18">
        <f t="shared" si="62"/>
        <v>0</v>
      </c>
      <c r="U112" s="18">
        <f t="shared" si="62"/>
        <v>0</v>
      </c>
      <c r="V112" s="18">
        <f t="shared" si="62"/>
        <v>0</v>
      </c>
      <c r="W112" s="18">
        <f t="shared" si="62"/>
        <v>0</v>
      </c>
      <c r="X112" s="18">
        <f t="shared" si="62"/>
        <v>0</v>
      </c>
      <c r="Y112" s="18">
        <f>SUM(Y114:Y123)</f>
        <v>0</v>
      </c>
      <c r="Z112" s="18">
        <f t="shared" si="62"/>
        <v>0</v>
      </c>
      <c r="AA112" s="18">
        <f>SUM(AA114:AA123)</f>
        <v>0</v>
      </c>
      <c r="AB112" s="18">
        <f t="shared" si="62"/>
        <v>0</v>
      </c>
      <c r="AC112" s="18">
        <f t="shared" si="62"/>
        <v>0</v>
      </c>
      <c r="AD112" s="18">
        <f t="shared" si="62"/>
        <v>0</v>
      </c>
      <c r="AE112" s="18">
        <f>SUM(AE114:AE123)</f>
        <v>0</v>
      </c>
      <c r="AF112" s="18">
        <f t="shared" si="62"/>
        <v>0</v>
      </c>
      <c r="AG112" s="18">
        <f t="shared" si="62"/>
        <v>0</v>
      </c>
      <c r="AH112" s="18">
        <f t="shared" si="62"/>
        <v>0</v>
      </c>
      <c r="AI112" s="18">
        <f t="shared" si="62"/>
        <v>0</v>
      </c>
      <c r="AJ112" s="18"/>
      <c r="AK112" s="18"/>
      <c r="AL112" s="18"/>
      <c r="AM112" s="18"/>
      <c r="AN112" s="18"/>
      <c r="AO112" s="18"/>
      <c r="AP112" s="18"/>
      <c r="AQ112" s="18"/>
      <c r="AR112" s="18"/>
      <c r="AS112" s="18">
        <f>SUM(AS114:AS123)</f>
        <v>0</v>
      </c>
      <c r="AT112" s="18">
        <f t="shared" ref="AT112:BG112" si="63">SUM(AT114:AT120)</f>
        <v>0</v>
      </c>
      <c r="AU112" s="18">
        <f t="shared" si="63"/>
        <v>0</v>
      </c>
      <c r="AV112" s="18">
        <f t="shared" si="63"/>
        <v>0</v>
      </c>
      <c r="AW112" s="18">
        <f t="shared" si="63"/>
        <v>0</v>
      </c>
      <c r="AX112" s="18">
        <f t="shared" si="63"/>
        <v>0</v>
      </c>
      <c r="AY112" s="18">
        <f t="shared" si="63"/>
        <v>0</v>
      </c>
      <c r="AZ112" s="18">
        <f t="shared" si="63"/>
        <v>0</v>
      </c>
      <c r="BA112" s="18">
        <f t="shared" si="63"/>
        <v>0</v>
      </c>
      <c r="BB112" s="18">
        <f t="shared" si="63"/>
        <v>0</v>
      </c>
      <c r="BC112" s="18">
        <f t="shared" si="63"/>
        <v>0</v>
      </c>
      <c r="BD112" s="18">
        <f t="shared" si="63"/>
        <v>0</v>
      </c>
      <c r="BE112" s="18">
        <f t="shared" si="63"/>
        <v>0</v>
      </c>
      <c r="BF112" s="18">
        <f t="shared" si="63"/>
        <v>0</v>
      </c>
      <c r="BG112" s="18">
        <f t="shared" si="63"/>
        <v>0</v>
      </c>
    </row>
    <row r="113" spans="1:62" x14ac:dyDescent="0.25">
      <c r="A113" s="57"/>
      <c r="B113" s="58"/>
      <c r="C113" s="3"/>
      <c r="D113" s="3"/>
      <c r="E113" s="3"/>
      <c r="F113" s="3"/>
      <c r="G113" s="3"/>
      <c r="H113" s="22"/>
      <c r="I113" s="22"/>
      <c r="J113" s="22"/>
      <c r="K113" s="22"/>
      <c r="L113" s="22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</row>
    <row r="114" spans="1:62" x14ac:dyDescent="0.25">
      <c r="A114" s="59" t="s">
        <v>251</v>
      </c>
      <c r="B114" s="60" t="s">
        <v>252</v>
      </c>
      <c r="C114" s="22"/>
      <c r="D114" s="22">
        <f t="shared" ref="D114:D123" si="64">+BG114</f>
        <v>0</v>
      </c>
      <c r="E114" s="22">
        <f t="shared" ref="E114:E123" si="65">+AS114+AY114</f>
        <v>0</v>
      </c>
      <c r="F114" s="22">
        <f t="shared" ref="F114:F123" si="66">+C114+D114+E114</f>
        <v>0</v>
      </c>
      <c r="G114" s="22"/>
      <c r="H114" s="22">
        <v>0</v>
      </c>
      <c r="I114" s="22">
        <v>0</v>
      </c>
      <c r="J114" s="22">
        <v>0</v>
      </c>
      <c r="K114" s="22">
        <f t="shared" ref="K114:K123" si="67">SUM(H114:J114)</f>
        <v>0</v>
      </c>
      <c r="L114" s="22">
        <f t="shared" ref="L114:L123" si="68">+K114+G114</f>
        <v>0</v>
      </c>
      <c r="M114" s="22">
        <v>0</v>
      </c>
      <c r="N114" s="22">
        <f t="shared" ref="N114:N123" si="69">IF(M114&gt;0,(L114-M114),0)</f>
        <v>0</v>
      </c>
      <c r="O114" s="24">
        <f t="shared" ref="O114:O123" si="70">F114-L114</f>
        <v>0</v>
      </c>
      <c r="P114" s="24">
        <f>+F114-M114</f>
        <v>0</v>
      </c>
      <c r="Q114" s="24">
        <f t="shared" ref="Q114:Q131" si="71">IF(N114&gt;0,(F114-L114-N114),(F114-L114+N114))</f>
        <v>0</v>
      </c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22"/>
      <c r="AK114" s="22"/>
      <c r="AL114" s="22"/>
      <c r="AM114" s="22"/>
      <c r="AN114" s="22"/>
      <c r="AO114" s="22"/>
      <c r="AP114" s="22"/>
      <c r="AQ114" s="22"/>
      <c r="AR114" s="22"/>
      <c r="AS114" s="22">
        <f t="shared" ref="AS114:AS123" si="72">SUM(R114:AI114)</f>
        <v>0</v>
      </c>
      <c r="AT114" s="22"/>
      <c r="AU114" s="22"/>
      <c r="AV114" s="22"/>
      <c r="AW114" s="22"/>
      <c r="AX114" s="22"/>
      <c r="AY114" s="22">
        <f>+AT114+AU114+AV114+AW114+AX114</f>
        <v>0</v>
      </c>
      <c r="AZ114" s="22"/>
      <c r="BA114" s="22"/>
      <c r="BB114" s="22"/>
      <c r="BC114" s="22"/>
      <c r="BD114" s="22"/>
      <c r="BE114" s="22"/>
      <c r="BF114" s="22"/>
      <c r="BG114" s="22">
        <f t="shared" ref="BG114:BG123" si="73">SUM(AZ114:BC114)</f>
        <v>0</v>
      </c>
    </row>
    <row r="115" spans="1:62" ht="26.4" x14ac:dyDescent="0.25">
      <c r="A115" s="25" t="s">
        <v>308</v>
      </c>
      <c r="B115" s="39" t="s">
        <v>254</v>
      </c>
      <c r="C115" s="22">
        <v>495936</v>
      </c>
      <c r="D115" s="22"/>
      <c r="E115" s="22">
        <f>+AS115+AY115</f>
        <v>0</v>
      </c>
      <c r="F115" s="22">
        <f>+C115+D115+E115</f>
        <v>495936</v>
      </c>
      <c r="G115" s="22"/>
      <c r="H115" s="22">
        <v>24779.040000000001</v>
      </c>
      <c r="I115" s="22">
        <v>24779.02</v>
      </c>
      <c r="J115" s="22">
        <v>30909.56</v>
      </c>
      <c r="K115" s="22">
        <f t="shared" si="67"/>
        <v>80467.62</v>
      </c>
      <c r="L115" s="22">
        <f t="shared" si="68"/>
        <v>80467.62</v>
      </c>
      <c r="M115" s="22">
        <v>0</v>
      </c>
      <c r="N115" s="22">
        <f>IF(M115&gt;0,(L115-M115),0)</f>
        <v>0</v>
      </c>
      <c r="O115" s="24">
        <f>F115-L115</f>
        <v>415468.38</v>
      </c>
      <c r="P115" s="24">
        <f>+F115-M115</f>
        <v>495936</v>
      </c>
      <c r="Q115" s="24">
        <f>IF(N115&gt;0,(F115-L115-N115),(F115-L115+N115))</f>
        <v>415468.38</v>
      </c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2"/>
      <c r="AL115" s="22"/>
      <c r="AM115" s="22"/>
      <c r="AN115" s="22"/>
      <c r="AO115" s="22"/>
      <c r="AP115" s="22"/>
      <c r="AQ115" s="22"/>
      <c r="AR115" s="22"/>
      <c r="AS115" s="22"/>
      <c r="AT115" s="22"/>
      <c r="AU115" s="22"/>
      <c r="AV115" s="22"/>
      <c r="AW115" s="22"/>
      <c r="AX115" s="22"/>
      <c r="AY115" s="22"/>
      <c r="AZ115" s="22"/>
      <c r="BA115" s="22"/>
      <c r="BB115" s="22"/>
      <c r="BC115" s="22"/>
      <c r="BD115" s="22"/>
      <c r="BE115" s="22"/>
      <c r="BF115" s="22"/>
      <c r="BG115" s="22"/>
    </row>
    <row r="116" spans="1:62" ht="26.4" x14ac:dyDescent="0.25">
      <c r="A116" s="25" t="s">
        <v>309</v>
      </c>
      <c r="B116" s="39" t="s">
        <v>254</v>
      </c>
      <c r="C116" s="22">
        <v>78971</v>
      </c>
      <c r="D116" s="22"/>
      <c r="E116" s="22">
        <f>+AS116+AY116</f>
        <v>0</v>
      </c>
      <c r="F116" s="22">
        <f>+C116+D116+E116</f>
        <v>78971</v>
      </c>
      <c r="G116" s="22"/>
      <c r="H116" s="22">
        <v>3945.71</v>
      </c>
      <c r="I116" s="22">
        <v>3945.71</v>
      </c>
      <c r="J116" s="22">
        <v>4921.8999999999996</v>
      </c>
      <c r="K116" s="22">
        <f t="shared" si="67"/>
        <v>12813.32</v>
      </c>
      <c r="L116" s="22">
        <f t="shared" si="68"/>
        <v>12813.32</v>
      </c>
      <c r="M116" s="22">
        <v>0</v>
      </c>
      <c r="N116" s="22">
        <f>IF(M116&gt;0,(L116-M116),0)</f>
        <v>0</v>
      </c>
      <c r="O116" s="24">
        <f>F116-L116</f>
        <v>66157.679999999993</v>
      </c>
      <c r="P116" s="24">
        <f>+F116-M116</f>
        <v>78971</v>
      </c>
      <c r="Q116" s="24">
        <f>IF(N116&gt;0,(F116-L116-N116),(F116-L116+N116))</f>
        <v>66157.679999999993</v>
      </c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2"/>
      <c r="AL116" s="22"/>
      <c r="AM116" s="22"/>
      <c r="AN116" s="22"/>
      <c r="AO116" s="22"/>
      <c r="AP116" s="22"/>
      <c r="AQ116" s="22"/>
      <c r="AR116" s="22"/>
      <c r="AS116" s="22"/>
      <c r="AT116" s="22"/>
      <c r="AU116" s="22"/>
      <c r="AV116" s="22"/>
      <c r="AW116" s="22"/>
      <c r="AX116" s="22"/>
      <c r="AY116" s="22"/>
      <c r="AZ116" s="22"/>
      <c r="BA116" s="22"/>
      <c r="BB116" s="22"/>
      <c r="BC116" s="22"/>
      <c r="BD116" s="22"/>
      <c r="BE116" s="22"/>
      <c r="BF116" s="22"/>
      <c r="BG116" s="22"/>
    </row>
    <row r="117" spans="1:62" x14ac:dyDescent="0.25">
      <c r="A117" s="59" t="s">
        <v>256</v>
      </c>
      <c r="B117" s="60" t="s">
        <v>257</v>
      </c>
      <c r="C117" s="22"/>
      <c r="D117" s="22">
        <f t="shared" si="64"/>
        <v>0</v>
      </c>
      <c r="E117" s="22">
        <f t="shared" si="65"/>
        <v>0</v>
      </c>
      <c r="F117" s="22">
        <f t="shared" si="66"/>
        <v>0</v>
      </c>
      <c r="G117" s="22"/>
      <c r="H117" s="22"/>
      <c r="I117" s="22"/>
      <c r="J117" s="22"/>
      <c r="K117" s="22">
        <f t="shared" si="67"/>
        <v>0</v>
      </c>
      <c r="L117" s="22"/>
      <c r="M117" s="22">
        <v>0</v>
      </c>
      <c r="N117" s="22">
        <f>IF(M117&gt;0,(L117-M117),0)</f>
        <v>0</v>
      </c>
      <c r="O117" s="24">
        <f>F117-L117</f>
        <v>0</v>
      </c>
      <c r="P117" s="24">
        <f>+F117-M117</f>
        <v>0</v>
      </c>
      <c r="Q117" s="24">
        <f>IF(N117&gt;0,(F117-L117-N117),(F117-L117+N117))</f>
        <v>0</v>
      </c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22"/>
      <c r="AK117" s="22"/>
      <c r="AL117" s="22"/>
      <c r="AM117" s="22"/>
      <c r="AN117" s="22"/>
      <c r="AO117" s="22"/>
      <c r="AP117" s="22"/>
      <c r="AQ117" s="22"/>
      <c r="AR117" s="22"/>
      <c r="AS117" s="22"/>
      <c r="AT117" s="22"/>
      <c r="AU117" s="22"/>
      <c r="AV117" s="22"/>
      <c r="AW117" s="22"/>
      <c r="AX117" s="22"/>
      <c r="AY117" s="22"/>
      <c r="AZ117" s="22"/>
      <c r="BA117" s="22"/>
      <c r="BB117" s="22"/>
      <c r="BC117" s="22"/>
      <c r="BD117" s="22"/>
      <c r="BE117" s="22"/>
      <c r="BF117" s="22"/>
      <c r="BG117" s="22"/>
    </row>
    <row r="118" spans="1:62" x14ac:dyDescent="0.25">
      <c r="A118" s="59" t="s">
        <v>258</v>
      </c>
      <c r="B118" s="60" t="s">
        <v>259</v>
      </c>
      <c r="C118" s="22"/>
      <c r="D118" s="22">
        <f t="shared" si="64"/>
        <v>0</v>
      </c>
      <c r="E118" s="22">
        <f t="shared" si="65"/>
        <v>0</v>
      </c>
      <c r="F118" s="22">
        <f t="shared" si="66"/>
        <v>0</v>
      </c>
      <c r="G118" s="22"/>
      <c r="H118" s="22">
        <v>0</v>
      </c>
      <c r="I118" s="22">
        <v>0</v>
      </c>
      <c r="J118" s="22">
        <v>0</v>
      </c>
      <c r="K118" s="22">
        <f t="shared" si="67"/>
        <v>0</v>
      </c>
      <c r="L118" s="22">
        <f t="shared" si="68"/>
        <v>0</v>
      </c>
      <c r="M118" s="22">
        <v>0</v>
      </c>
      <c r="N118" s="22">
        <f t="shared" si="69"/>
        <v>0</v>
      </c>
      <c r="O118" s="24">
        <f t="shared" si="70"/>
        <v>0</v>
      </c>
      <c r="P118" s="24">
        <f t="shared" ref="P118:P123" si="74">+F118-M118</f>
        <v>0</v>
      </c>
      <c r="Q118" s="24">
        <f t="shared" si="71"/>
        <v>0</v>
      </c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  <c r="AJ118" s="22"/>
      <c r="AK118" s="22"/>
      <c r="AL118" s="22"/>
      <c r="AM118" s="22"/>
      <c r="AN118" s="22"/>
      <c r="AO118" s="22"/>
      <c r="AP118" s="22"/>
      <c r="AQ118" s="22"/>
      <c r="AR118" s="22"/>
      <c r="AS118" s="22">
        <f t="shared" si="72"/>
        <v>0</v>
      </c>
      <c r="AT118" s="22"/>
      <c r="AU118" s="22"/>
      <c r="AV118" s="22"/>
      <c r="AW118" s="22"/>
      <c r="AX118" s="22"/>
      <c r="AY118" s="22">
        <f>+AT118+AU118+AV118+AW118+AX118</f>
        <v>0</v>
      </c>
      <c r="AZ118" s="22"/>
      <c r="BA118" s="22"/>
      <c r="BB118" s="22"/>
      <c r="BC118" s="22"/>
      <c r="BD118" s="22"/>
      <c r="BE118" s="22"/>
      <c r="BF118" s="22"/>
      <c r="BG118" s="22">
        <f t="shared" si="73"/>
        <v>0</v>
      </c>
    </row>
    <row r="119" spans="1:62" x14ac:dyDescent="0.25">
      <c r="A119" s="59" t="s">
        <v>260</v>
      </c>
      <c r="B119" s="60" t="s">
        <v>261</v>
      </c>
      <c r="C119" s="22"/>
      <c r="D119" s="22">
        <f t="shared" si="64"/>
        <v>0</v>
      </c>
      <c r="E119" s="22">
        <f t="shared" si="65"/>
        <v>0</v>
      </c>
      <c r="F119" s="22">
        <f t="shared" si="66"/>
        <v>0</v>
      </c>
      <c r="G119" s="22"/>
      <c r="H119" s="22">
        <v>0</v>
      </c>
      <c r="I119" s="22">
        <v>0</v>
      </c>
      <c r="J119" s="22">
        <v>0</v>
      </c>
      <c r="K119" s="22">
        <f>SUM(H119:J119)</f>
        <v>0</v>
      </c>
      <c r="L119" s="22">
        <f t="shared" si="68"/>
        <v>0</v>
      </c>
      <c r="M119" s="22">
        <v>0</v>
      </c>
      <c r="N119" s="22">
        <f t="shared" si="69"/>
        <v>0</v>
      </c>
      <c r="O119" s="24">
        <f t="shared" si="70"/>
        <v>0</v>
      </c>
      <c r="P119" s="24">
        <f t="shared" si="74"/>
        <v>0</v>
      </c>
      <c r="Q119" s="24">
        <f t="shared" si="71"/>
        <v>0</v>
      </c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  <c r="AJ119" s="22"/>
      <c r="AK119" s="22"/>
      <c r="AL119" s="22"/>
      <c r="AM119" s="22"/>
      <c r="AN119" s="22"/>
      <c r="AO119" s="22"/>
      <c r="AP119" s="22"/>
      <c r="AQ119" s="22"/>
      <c r="AR119" s="22"/>
      <c r="AS119" s="22">
        <f t="shared" si="72"/>
        <v>0</v>
      </c>
      <c r="AT119" s="22"/>
      <c r="AU119" s="22"/>
      <c r="AV119" s="22"/>
      <c r="AW119" s="22"/>
      <c r="AX119" s="22"/>
      <c r="AY119" s="22"/>
      <c r="AZ119" s="22"/>
      <c r="BA119" s="22"/>
      <c r="BB119" s="22"/>
      <c r="BC119" s="22"/>
      <c r="BD119" s="22"/>
      <c r="BE119" s="22"/>
      <c r="BF119" s="22"/>
      <c r="BG119" s="22">
        <f t="shared" si="73"/>
        <v>0</v>
      </c>
    </row>
    <row r="120" spans="1:62" x14ac:dyDescent="0.25">
      <c r="A120" s="59" t="s">
        <v>262</v>
      </c>
      <c r="B120" s="60" t="s">
        <v>263</v>
      </c>
      <c r="C120" s="22">
        <v>200000</v>
      </c>
      <c r="D120" s="22">
        <f t="shared" si="64"/>
        <v>0</v>
      </c>
      <c r="E120" s="22">
        <f t="shared" si="65"/>
        <v>0</v>
      </c>
      <c r="F120" s="22">
        <f t="shared" si="66"/>
        <v>200000</v>
      </c>
      <c r="G120" s="22"/>
      <c r="H120" s="22">
        <v>0</v>
      </c>
      <c r="I120" s="22">
        <v>0</v>
      </c>
      <c r="J120" s="22">
        <v>0</v>
      </c>
      <c r="K120" s="22">
        <f t="shared" si="67"/>
        <v>0</v>
      </c>
      <c r="L120" s="22">
        <f t="shared" si="68"/>
        <v>0</v>
      </c>
      <c r="M120" s="22">
        <v>0</v>
      </c>
      <c r="N120" s="22">
        <f t="shared" si="69"/>
        <v>0</v>
      </c>
      <c r="O120" s="24">
        <f t="shared" si="70"/>
        <v>200000</v>
      </c>
      <c r="P120" s="24">
        <f t="shared" si="74"/>
        <v>200000</v>
      </c>
      <c r="Q120" s="24">
        <f t="shared" si="71"/>
        <v>200000</v>
      </c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  <c r="AJ120" s="22"/>
      <c r="AK120" s="22"/>
      <c r="AL120" s="22"/>
      <c r="AM120" s="22"/>
      <c r="AN120" s="22"/>
      <c r="AO120" s="22"/>
      <c r="AP120" s="22"/>
      <c r="AQ120" s="22"/>
      <c r="AR120" s="22"/>
      <c r="AS120" s="22">
        <f t="shared" si="72"/>
        <v>0</v>
      </c>
      <c r="AT120" s="22"/>
      <c r="AU120" s="22"/>
      <c r="AV120" s="22"/>
      <c r="AW120" s="22"/>
      <c r="AX120" s="22"/>
      <c r="AY120" s="22">
        <f>+AT120+AU120+AV120+AW120+AX120</f>
        <v>0</v>
      </c>
      <c r="AZ120" s="22"/>
      <c r="BA120" s="22"/>
      <c r="BB120" s="22"/>
      <c r="BC120" s="22"/>
      <c r="BD120" s="22"/>
      <c r="BE120" s="22"/>
      <c r="BF120" s="22"/>
      <c r="BG120" s="22">
        <f t="shared" si="73"/>
        <v>0</v>
      </c>
    </row>
    <row r="121" spans="1:62" x14ac:dyDescent="0.25">
      <c r="A121" s="59" t="s">
        <v>264</v>
      </c>
      <c r="B121" t="s">
        <v>265</v>
      </c>
      <c r="C121" s="22"/>
      <c r="D121" s="22">
        <f t="shared" si="64"/>
        <v>0</v>
      </c>
      <c r="E121" s="22">
        <f t="shared" si="65"/>
        <v>0</v>
      </c>
      <c r="F121" s="22">
        <f t="shared" si="66"/>
        <v>0</v>
      </c>
      <c r="G121" s="22"/>
      <c r="H121" s="22">
        <v>0</v>
      </c>
      <c r="I121" s="22">
        <v>0</v>
      </c>
      <c r="J121" s="22">
        <v>0</v>
      </c>
      <c r="K121" s="22">
        <f t="shared" si="67"/>
        <v>0</v>
      </c>
      <c r="L121" s="22">
        <f>+K121+G121+J121+I121+H121</f>
        <v>0</v>
      </c>
      <c r="M121" s="22">
        <v>0</v>
      </c>
      <c r="N121" s="22">
        <f t="shared" si="69"/>
        <v>0</v>
      </c>
      <c r="O121" s="24">
        <f t="shared" si="70"/>
        <v>0</v>
      </c>
      <c r="P121" s="24">
        <f t="shared" si="74"/>
        <v>0</v>
      </c>
      <c r="Q121" s="24">
        <f t="shared" si="71"/>
        <v>0</v>
      </c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22"/>
      <c r="AK121" s="22"/>
      <c r="AL121" s="22"/>
      <c r="AM121" s="22"/>
      <c r="AN121" s="22"/>
      <c r="AO121" s="22"/>
      <c r="AP121" s="22"/>
      <c r="AQ121" s="22"/>
      <c r="AR121" s="22"/>
      <c r="AS121" s="22">
        <f t="shared" si="72"/>
        <v>0</v>
      </c>
      <c r="AT121" s="22"/>
      <c r="AU121" s="22"/>
      <c r="AV121" s="22"/>
      <c r="AW121" s="22"/>
      <c r="AX121" s="22"/>
      <c r="AY121" s="22"/>
      <c r="AZ121" s="22"/>
      <c r="BA121" s="22"/>
      <c r="BB121" s="22"/>
      <c r="BC121" s="22"/>
      <c r="BD121" s="22"/>
      <c r="BE121" s="22"/>
      <c r="BF121" s="22"/>
      <c r="BG121" s="22"/>
    </row>
    <row r="122" spans="1:62" x14ac:dyDescent="0.25">
      <c r="A122" s="59" t="s">
        <v>266</v>
      </c>
      <c r="B122" s="60" t="s">
        <v>316</v>
      </c>
      <c r="C122" s="22"/>
      <c r="D122" s="22">
        <f t="shared" si="64"/>
        <v>0</v>
      </c>
      <c r="E122" s="22">
        <f t="shared" si="65"/>
        <v>0</v>
      </c>
      <c r="F122" s="22">
        <f t="shared" si="66"/>
        <v>0</v>
      </c>
      <c r="G122" s="22"/>
      <c r="H122" s="22"/>
      <c r="I122" s="22">
        <v>0</v>
      </c>
      <c r="J122" s="22"/>
      <c r="K122" s="22">
        <f t="shared" si="67"/>
        <v>0</v>
      </c>
      <c r="L122" s="22">
        <f t="shared" si="68"/>
        <v>0</v>
      </c>
      <c r="M122" s="22">
        <v>0</v>
      </c>
      <c r="N122" s="22">
        <f t="shared" si="69"/>
        <v>0</v>
      </c>
      <c r="O122" s="24">
        <f t="shared" si="70"/>
        <v>0</v>
      </c>
      <c r="P122" s="24">
        <f t="shared" si="74"/>
        <v>0</v>
      </c>
      <c r="Q122" s="24">
        <f t="shared" si="71"/>
        <v>0</v>
      </c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L122" s="22"/>
      <c r="AM122" s="22"/>
      <c r="AN122" s="22"/>
      <c r="AO122" s="22"/>
      <c r="AP122" s="22"/>
      <c r="AQ122" s="22"/>
      <c r="AR122" s="22"/>
      <c r="AS122" s="22">
        <f t="shared" si="72"/>
        <v>0</v>
      </c>
      <c r="AT122" s="22"/>
      <c r="AU122" s="22"/>
      <c r="AV122" s="22"/>
      <c r="AW122" s="22"/>
      <c r="AX122" s="22"/>
      <c r="AY122" s="22"/>
      <c r="AZ122" s="22"/>
      <c r="BA122" s="22"/>
      <c r="BB122" s="22"/>
      <c r="BC122" s="22"/>
      <c r="BD122" s="22"/>
      <c r="BE122" s="22"/>
      <c r="BF122" s="22"/>
      <c r="BG122" s="22">
        <f t="shared" si="73"/>
        <v>0</v>
      </c>
    </row>
    <row r="123" spans="1:62" x14ac:dyDescent="0.25">
      <c r="A123" s="59" t="s">
        <v>268</v>
      </c>
      <c r="B123" s="60" t="s">
        <v>269</v>
      </c>
      <c r="C123" s="22"/>
      <c r="D123" s="22">
        <f t="shared" si="64"/>
        <v>0</v>
      </c>
      <c r="E123" s="22">
        <f t="shared" si="65"/>
        <v>0</v>
      </c>
      <c r="F123" s="22">
        <f t="shared" si="66"/>
        <v>0</v>
      </c>
      <c r="G123" s="22"/>
      <c r="H123" s="22">
        <v>0</v>
      </c>
      <c r="I123" s="22">
        <v>0</v>
      </c>
      <c r="J123" s="22">
        <v>0</v>
      </c>
      <c r="K123" s="22">
        <f t="shared" si="67"/>
        <v>0</v>
      </c>
      <c r="L123" s="22">
        <f t="shared" si="68"/>
        <v>0</v>
      </c>
      <c r="M123" s="22">
        <v>0</v>
      </c>
      <c r="N123" s="22">
        <f t="shared" si="69"/>
        <v>0</v>
      </c>
      <c r="O123" s="24">
        <f t="shared" si="70"/>
        <v>0</v>
      </c>
      <c r="P123" s="24">
        <f t="shared" si="74"/>
        <v>0</v>
      </c>
      <c r="Q123" s="24">
        <f t="shared" si="71"/>
        <v>0</v>
      </c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>
        <f t="shared" si="72"/>
        <v>0</v>
      </c>
      <c r="AT123" s="22"/>
      <c r="AU123" s="22"/>
      <c r="AV123" s="22"/>
      <c r="AW123" s="22"/>
      <c r="AX123" s="22"/>
      <c r="AY123" s="22">
        <f>+AT123+AU123+AV123+AW123+AX123</f>
        <v>0</v>
      </c>
      <c r="AZ123" s="22"/>
      <c r="BA123" s="22"/>
      <c r="BB123" s="22"/>
      <c r="BC123" s="22"/>
      <c r="BD123" s="22"/>
      <c r="BE123" s="22"/>
      <c r="BF123" s="22"/>
      <c r="BG123" s="22">
        <f t="shared" si="73"/>
        <v>0</v>
      </c>
    </row>
    <row r="124" spans="1:62" x14ac:dyDescent="0.25">
      <c r="A124" s="59"/>
      <c r="B124" s="60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4"/>
      <c r="P124" s="24"/>
      <c r="Q124" s="24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2"/>
      <c r="BB124" s="22"/>
      <c r="BC124" s="22"/>
      <c r="BD124" s="22"/>
      <c r="BE124" s="22"/>
      <c r="BF124" s="22"/>
      <c r="BG124" s="22"/>
    </row>
    <row r="125" spans="1:62" s="1" customFormat="1" x14ac:dyDescent="0.25">
      <c r="A125" s="5">
        <v>7</v>
      </c>
      <c r="B125" s="6" t="s">
        <v>270</v>
      </c>
      <c r="C125" s="62">
        <f t="shared" ref="C125:Q125" si="75">+C127</f>
        <v>0</v>
      </c>
      <c r="D125" s="63">
        <f t="shared" si="75"/>
        <v>0</v>
      </c>
      <c r="E125" s="63">
        <f t="shared" si="75"/>
        <v>0</v>
      </c>
      <c r="F125" s="63">
        <f t="shared" si="75"/>
        <v>0</v>
      </c>
      <c r="G125" s="63">
        <f t="shared" si="75"/>
        <v>0</v>
      </c>
      <c r="H125" s="63">
        <f t="shared" si="75"/>
        <v>0</v>
      </c>
      <c r="I125" s="63">
        <f t="shared" si="75"/>
        <v>0</v>
      </c>
      <c r="J125" s="63">
        <f t="shared" si="75"/>
        <v>0</v>
      </c>
      <c r="K125" s="63">
        <f t="shared" si="75"/>
        <v>0</v>
      </c>
      <c r="L125" s="63">
        <f t="shared" si="75"/>
        <v>0</v>
      </c>
      <c r="M125" s="63">
        <f t="shared" si="75"/>
        <v>0</v>
      </c>
      <c r="N125" s="63">
        <f t="shared" si="75"/>
        <v>0</v>
      </c>
      <c r="O125" s="63">
        <f t="shared" si="75"/>
        <v>0</v>
      </c>
      <c r="P125" s="61">
        <f t="shared" si="75"/>
        <v>0</v>
      </c>
      <c r="Q125" s="63">
        <f t="shared" si="75"/>
        <v>0</v>
      </c>
      <c r="R125" s="63"/>
      <c r="S125" s="63"/>
      <c r="T125" s="63"/>
      <c r="U125" s="63"/>
      <c r="V125" s="63"/>
      <c r="W125" s="63"/>
      <c r="X125" s="63"/>
      <c r="Y125" s="63"/>
      <c r="Z125" s="63"/>
      <c r="AA125" s="63">
        <f>+AA127</f>
        <v>0</v>
      </c>
      <c r="AB125" s="63">
        <f>+AB127</f>
        <v>0</v>
      </c>
      <c r="AC125" s="63"/>
      <c r="AD125" s="63"/>
      <c r="AE125" s="63"/>
      <c r="AF125" s="63"/>
      <c r="AG125" s="63"/>
      <c r="AH125" s="63"/>
      <c r="AI125" s="63"/>
      <c r="AJ125" s="63"/>
      <c r="AK125" s="63"/>
      <c r="AL125" s="63"/>
      <c r="AM125" s="63"/>
      <c r="AN125" s="63"/>
      <c r="AO125" s="63"/>
      <c r="AP125" s="63"/>
      <c r="AQ125" s="63"/>
      <c r="AR125" s="63"/>
      <c r="AS125" s="63">
        <f>+AS127</f>
        <v>0</v>
      </c>
      <c r="AT125" s="63">
        <f>+AT127</f>
        <v>0</v>
      </c>
      <c r="AU125" s="63"/>
      <c r="AV125" s="63"/>
      <c r="AW125" s="63"/>
      <c r="AX125" s="63"/>
      <c r="AY125" s="63"/>
      <c r="AZ125" s="63"/>
      <c r="BA125" s="63"/>
      <c r="BB125" s="63"/>
      <c r="BC125" s="63"/>
      <c r="BD125" s="63"/>
      <c r="BE125" s="63"/>
      <c r="BF125" s="63"/>
      <c r="BG125" s="42"/>
      <c r="BH125"/>
      <c r="BI125"/>
      <c r="BJ125"/>
    </row>
    <row r="126" spans="1:62" s="1" customFormat="1" x14ac:dyDescent="0.25">
      <c r="A126" s="43"/>
      <c r="B126" s="44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4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22"/>
      <c r="AK126" s="22"/>
      <c r="AL126" s="22"/>
      <c r="AM126" s="22"/>
      <c r="AN126" s="22"/>
      <c r="AO126" s="22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2"/>
      <c r="BB126" s="22"/>
      <c r="BC126" s="22"/>
      <c r="BD126" s="22"/>
      <c r="BE126" s="22"/>
      <c r="BF126" s="22"/>
      <c r="BG126" s="3"/>
      <c r="BH126"/>
      <c r="BI126"/>
      <c r="BJ126"/>
    </row>
    <row r="127" spans="1:62" s="1" customFormat="1" ht="26.4" x14ac:dyDescent="0.25">
      <c r="A127" s="43" t="s">
        <v>271</v>
      </c>
      <c r="B127" s="45" t="s">
        <v>272</v>
      </c>
      <c r="C127" s="22">
        <v>0</v>
      </c>
      <c r="D127" s="22">
        <f>+BG127</f>
        <v>0</v>
      </c>
      <c r="E127" s="22">
        <f>+AS127</f>
        <v>0</v>
      </c>
      <c r="F127" s="22">
        <f>+AT127+AZ127</f>
        <v>0</v>
      </c>
      <c r="G127" s="22">
        <f>+C127+E127+F127</f>
        <v>0</v>
      </c>
      <c r="H127" s="22">
        <v>0</v>
      </c>
      <c r="I127" s="22">
        <v>0</v>
      </c>
      <c r="J127" s="22">
        <v>0</v>
      </c>
      <c r="K127" s="22">
        <v>0</v>
      </c>
      <c r="L127" s="22">
        <v>0</v>
      </c>
      <c r="M127" s="22">
        <f>+L127+H127</f>
        <v>0</v>
      </c>
      <c r="N127" s="22">
        <f>IF(M127&gt;0,(L127-M127),0)</f>
        <v>0</v>
      </c>
      <c r="O127" s="22">
        <f>IF(N127&gt;0,(M127-N127),0)</f>
        <v>0</v>
      </c>
      <c r="P127" s="24">
        <f>+F127-M127</f>
        <v>0</v>
      </c>
      <c r="Q127" s="24">
        <f t="shared" si="71"/>
        <v>0</v>
      </c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2"/>
      <c r="AL127" s="22"/>
      <c r="AM127" s="22"/>
      <c r="AN127" s="22"/>
      <c r="AO127" s="22"/>
      <c r="AP127" s="22"/>
      <c r="AQ127" s="22"/>
      <c r="AR127" s="22"/>
      <c r="AS127" s="22">
        <f>SUM(R127:AI127)</f>
        <v>0</v>
      </c>
      <c r="AT127" s="22">
        <f>SUM(S127:AS127)</f>
        <v>0</v>
      </c>
      <c r="AU127" s="22"/>
      <c r="AV127" s="22"/>
      <c r="AW127" s="22"/>
      <c r="AX127" s="22"/>
      <c r="AY127" s="22"/>
      <c r="AZ127" s="22"/>
      <c r="BA127" s="22"/>
      <c r="BB127" s="22"/>
      <c r="BC127" s="22"/>
      <c r="BD127" s="22"/>
      <c r="BE127" s="22"/>
      <c r="BF127" s="22"/>
      <c r="BG127" s="3"/>
      <c r="BH127"/>
      <c r="BI127"/>
      <c r="BJ127"/>
    </row>
    <row r="128" spans="1:62" x14ac:dyDescent="0.25">
      <c r="A128" s="57"/>
      <c r="B128" s="58"/>
      <c r="C128" s="22"/>
      <c r="D128" s="22"/>
      <c r="E128" s="22"/>
      <c r="F128" s="22"/>
      <c r="G128" s="22"/>
      <c r="H128" s="3"/>
      <c r="I128" s="3"/>
      <c r="J128" s="3"/>
      <c r="K128" s="3"/>
      <c r="L128" s="3"/>
      <c r="M128" s="22"/>
      <c r="N128" s="22"/>
      <c r="O128" s="22"/>
      <c r="P128" s="24"/>
      <c r="Q128" s="24">
        <f t="shared" si="71"/>
        <v>0</v>
      </c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2"/>
      <c r="BB128" s="22"/>
      <c r="BC128" s="22"/>
      <c r="BD128" s="22"/>
      <c r="BE128" s="22"/>
      <c r="BF128" s="22"/>
      <c r="BG128" s="3"/>
    </row>
    <row r="129" spans="1:59" s="56" customFormat="1" x14ac:dyDescent="0.25">
      <c r="A129" s="55" t="s">
        <v>273</v>
      </c>
      <c r="B129" s="36" t="s">
        <v>274</v>
      </c>
      <c r="C129" s="18">
        <f t="shared" ref="C129:P129" si="76">SUM(C131)</f>
        <v>0</v>
      </c>
      <c r="D129" s="18">
        <f t="shared" si="76"/>
        <v>0</v>
      </c>
      <c r="E129" s="18">
        <f t="shared" si="76"/>
        <v>0</v>
      </c>
      <c r="F129" s="18">
        <f t="shared" si="76"/>
        <v>0</v>
      </c>
      <c r="G129" s="18">
        <f t="shared" si="76"/>
        <v>0</v>
      </c>
      <c r="H129" s="18">
        <f t="shared" si="76"/>
        <v>0</v>
      </c>
      <c r="I129" s="18">
        <f t="shared" si="76"/>
        <v>0</v>
      </c>
      <c r="J129" s="18">
        <f t="shared" si="76"/>
        <v>0</v>
      </c>
      <c r="K129" s="18">
        <f t="shared" si="76"/>
        <v>0</v>
      </c>
      <c r="L129" s="18">
        <f t="shared" si="76"/>
        <v>0</v>
      </c>
      <c r="M129" s="18">
        <f t="shared" si="76"/>
        <v>0</v>
      </c>
      <c r="N129" s="18">
        <f t="shared" si="76"/>
        <v>0</v>
      </c>
      <c r="O129" s="18">
        <f t="shared" si="76"/>
        <v>0</v>
      </c>
      <c r="P129" s="18">
        <f t="shared" si="76"/>
        <v>0</v>
      </c>
      <c r="Q129" s="61">
        <f t="shared" si="71"/>
        <v>0</v>
      </c>
      <c r="R129" s="18">
        <f t="shared" ref="R129:AI129" si="77">SUM(R131)</f>
        <v>0</v>
      </c>
      <c r="S129" s="18">
        <f t="shared" si="77"/>
        <v>0</v>
      </c>
      <c r="T129" s="18">
        <f t="shared" si="77"/>
        <v>0</v>
      </c>
      <c r="U129" s="18">
        <f t="shared" si="77"/>
        <v>0</v>
      </c>
      <c r="V129" s="18">
        <f t="shared" si="77"/>
        <v>0</v>
      </c>
      <c r="W129" s="18">
        <f t="shared" si="77"/>
        <v>0</v>
      </c>
      <c r="X129" s="18">
        <f t="shared" si="77"/>
        <v>0</v>
      </c>
      <c r="Y129" s="18">
        <f t="shared" si="77"/>
        <v>0</v>
      </c>
      <c r="Z129" s="18">
        <f t="shared" si="77"/>
        <v>0</v>
      </c>
      <c r="AA129" s="18">
        <f t="shared" si="77"/>
        <v>0</v>
      </c>
      <c r="AB129" s="18">
        <f t="shared" si="77"/>
        <v>0</v>
      </c>
      <c r="AC129" s="18">
        <f t="shared" si="77"/>
        <v>0</v>
      </c>
      <c r="AD129" s="18">
        <f t="shared" si="77"/>
        <v>0</v>
      </c>
      <c r="AE129" s="18">
        <f t="shared" si="77"/>
        <v>0</v>
      </c>
      <c r="AF129" s="18">
        <f t="shared" si="77"/>
        <v>0</v>
      </c>
      <c r="AG129" s="18">
        <f t="shared" si="77"/>
        <v>0</v>
      </c>
      <c r="AH129" s="18">
        <f t="shared" si="77"/>
        <v>0</v>
      </c>
      <c r="AI129" s="18">
        <f t="shared" si="77"/>
        <v>0</v>
      </c>
      <c r="AJ129" s="18"/>
      <c r="AK129" s="18"/>
      <c r="AL129" s="18"/>
      <c r="AM129" s="18"/>
      <c r="AN129" s="18"/>
      <c r="AO129" s="18"/>
      <c r="AP129" s="18"/>
      <c r="AQ129" s="18"/>
      <c r="AR129" s="18"/>
      <c r="AS129" s="18">
        <f t="shared" ref="AS129:BG129" si="78">SUM(AS131)</f>
        <v>0</v>
      </c>
      <c r="AT129" s="18">
        <f t="shared" si="78"/>
        <v>0</v>
      </c>
      <c r="AU129" s="18">
        <f>SUM(BA131)</f>
        <v>0</v>
      </c>
      <c r="AV129" s="18">
        <f t="shared" si="78"/>
        <v>0</v>
      </c>
      <c r="AW129" s="18">
        <f t="shared" si="78"/>
        <v>0</v>
      </c>
      <c r="AX129" s="18">
        <f t="shared" si="78"/>
        <v>0</v>
      </c>
      <c r="AY129" s="18">
        <f t="shared" si="78"/>
        <v>0</v>
      </c>
      <c r="AZ129" s="18">
        <f t="shared" si="78"/>
        <v>0</v>
      </c>
      <c r="BA129" s="18">
        <f>+BA131</f>
        <v>0</v>
      </c>
      <c r="BB129" s="18">
        <f t="shared" si="78"/>
        <v>0</v>
      </c>
      <c r="BC129" s="18">
        <f t="shared" si="78"/>
        <v>0</v>
      </c>
      <c r="BD129" s="18">
        <f t="shared" si="78"/>
        <v>0</v>
      </c>
      <c r="BE129" s="18">
        <f t="shared" si="78"/>
        <v>0</v>
      </c>
      <c r="BF129" s="18">
        <f t="shared" si="78"/>
        <v>0</v>
      </c>
      <c r="BG129" s="18">
        <f t="shared" si="78"/>
        <v>0</v>
      </c>
    </row>
    <row r="130" spans="1:59" x14ac:dyDescent="0.25">
      <c r="A130" s="57"/>
      <c r="B130" s="58"/>
      <c r="C130" s="22"/>
      <c r="D130" s="3"/>
      <c r="E130" s="3"/>
      <c r="F130" s="3"/>
      <c r="G130" s="3"/>
      <c r="H130" s="22"/>
      <c r="I130" s="22"/>
      <c r="J130" s="22"/>
      <c r="K130" s="22"/>
      <c r="L130" s="22"/>
      <c r="M130" s="3"/>
      <c r="N130" s="3"/>
      <c r="O130" s="3"/>
      <c r="P130" s="7"/>
      <c r="Q130" s="24">
        <f t="shared" si="71"/>
        <v>0</v>
      </c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</row>
    <row r="131" spans="1:59" x14ac:dyDescent="0.25">
      <c r="A131" s="59" t="s">
        <v>275</v>
      </c>
      <c r="B131" s="60" t="s">
        <v>276</v>
      </c>
      <c r="C131" s="22">
        <v>0</v>
      </c>
      <c r="D131" s="22">
        <f>+BG131</f>
        <v>0</v>
      </c>
      <c r="E131" s="22">
        <f>+AS131</f>
        <v>0</v>
      </c>
      <c r="F131" s="22">
        <f>+C131+D131+E131</f>
        <v>0</v>
      </c>
      <c r="G131" s="22">
        <v>0</v>
      </c>
      <c r="H131" s="22">
        <v>0</v>
      </c>
      <c r="I131" s="22">
        <v>0</v>
      </c>
      <c r="J131" s="22">
        <v>0</v>
      </c>
      <c r="K131" s="22">
        <f>SUM(H131:J131)</f>
        <v>0</v>
      </c>
      <c r="L131" s="22">
        <f>+K131+G131</f>
        <v>0</v>
      </c>
      <c r="M131" s="22">
        <v>0</v>
      </c>
      <c r="N131" s="22">
        <f>IF(M131&gt;0,(L131-M131),0)</f>
        <v>0</v>
      </c>
      <c r="O131" s="24">
        <f>F131-L131</f>
        <v>0</v>
      </c>
      <c r="P131" s="24">
        <f>+F131-M131</f>
        <v>0</v>
      </c>
      <c r="Q131" s="24">
        <f t="shared" si="71"/>
        <v>0</v>
      </c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22"/>
      <c r="AM131" s="22"/>
      <c r="AN131" s="22"/>
      <c r="AO131" s="22"/>
      <c r="AP131" s="22"/>
      <c r="AQ131" s="22"/>
      <c r="AR131" s="22"/>
      <c r="AS131" s="22">
        <f>SUM(R131:AI131)</f>
        <v>0</v>
      </c>
      <c r="AT131" s="22">
        <v>0</v>
      </c>
      <c r="AV131" s="22"/>
      <c r="AW131" s="22"/>
      <c r="AX131" s="22"/>
      <c r="AY131" s="22">
        <f>+AT131+BA131+AV131+AW131+AX131</f>
        <v>0</v>
      </c>
      <c r="AZ131" s="22"/>
      <c r="BA131" s="22"/>
      <c r="BB131" s="22"/>
      <c r="BC131" s="22"/>
      <c r="BD131" s="22"/>
      <c r="BE131" s="22"/>
      <c r="BF131" s="22"/>
      <c r="BG131" s="22">
        <f>SUM(AZ131:BC131)</f>
        <v>0</v>
      </c>
    </row>
    <row r="132" spans="1:59" x14ac:dyDescent="0.25">
      <c r="A132" s="57"/>
      <c r="B132" s="58"/>
      <c r="C132" s="22"/>
      <c r="D132" s="3"/>
      <c r="E132" s="3"/>
      <c r="F132" s="3"/>
      <c r="G132" s="3"/>
      <c r="K132" s="22"/>
      <c r="L132" s="22"/>
      <c r="M132" s="3"/>
      <c r="N132" s="3"/>
      <c r="O132" s="3"/>
      <c r="P132" s="7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</row>
    <row r="133" spans="1:59" s="56" customFormat="1" x14ac:dyDescent="0.25">
      <c r="A133" s="99" t="s">
        <v>277</v>
      </c>
      <c r="B133" s="99"/>
      <c r="C133" s="18">
        <f t="shared" ref="C133:BG133" si="79">C129+C112+C98+C94+C71+C28+C10</f>
        <v>51471212</v>
      </c>
      <c r="D133" s="18">
        <f t="shared" si="79"/>
        <v>0</v>
      </c>
      <c r="E133" s="18">
        <f t="shared" si="79"/>
        <v>10328556</v>
      </c>
      <c r="F133" s="18">
        <f t="shared" si="79"/>
        <v>61799768</v>
      </c>
      <c r="G133" s="18">
        <f t="shared" si="79"/>
        <v>0</v>
      </c>
      <c r="H133" s="18">
        <f t="shared" si="79"/>
        <v>3654632.45</v>
      </c>
      <c r="I133" s="18">
        <f t="shared" si="79"/>
        <v>2736214.81</v>
      </c>
      <c r="J133" s="18">
        <f t="shared" si="79"/>
        <v>3203249.88</v>
      </c>
      <c r="K133" s="18">
        <f t="shared" si="79"/>
        <v>9594097.1399999987</v>
      </c>
      <c r="L133" s="18">
        <f t="shared" si="79"/>
        <v>9594097.1399999987</v>
      </c>
      <c r="M133" s="18">
        <f t="shared" si="79"/>
        <v>8750000</v>
      </c>
      <c r="N133" s="18">
        <f t="shared" si="79"/>
        <v>-8400000</v>
      </c>
      <c r="O133" s="18">
        <f t="shared" si="79"/>
        <v>52205670.859999999</v>
      </c>
      <c r="P133" s="18">
        <f t="shared" si="79"/>
        <v>53049768</v>
      </c>
      <c r="Q133" s="18">
        <f>Q129+Q112+Q98+Q94+Q71+Q28+Q10</f>
        <v>43805670.859999999</v>
      </c>
      <c r="R133" s="18">
        <f t="shared" si="79"/>
        <v>10328556</v>
      </c>
      <c r="S133" s="18">
        <f t="shared" si="79"/>
        <v>0</v>
      </c>
      <c r="T133" s="18">
        <f t="shared" si="79"/>
        <v>0</v>
      </c>
      <c r="U133" s="18">
        <f t="shared" si="79"/>
        <v>0</v>
      </c>
      <c r="V133" s="18">
        <f t="shared" si="79"/>
        <v>0</v>
      </c>
      <c r="W133" s="18">
        <f t="shared" si="79"/>
        <v>0</v>
      </c>
      <c r="X133" s="18">
        <f t="shared" si="79"/>
        <v>0</v>
      </c>
      <c r="Y133" s="18">
        <f t="shared" si="79"/>
        <v>0</v>
      </c>
      <c r="Z133" s="18">
        <f t="shared" si="79"/>
        <v>0</v>
      </c>
      <c r="AA133" s="18">
        <f t="shared" si="79"/>
        <v>0</v>
      </c>
      <c r="AB133" s="18">
        <f t="shared" si="79"/>
        <v>0</v>
      </c>
      <c r="AC133" s="18">
        <f t="shared" si="79"/>
        <v>0</v>
      </c>
      <c r="AD133" s="18">
        <f t="shared" si="79"/>
        <v>0</v>
      </c>
      <c r="AE133" s="18">
        <f t="shared" si="79"/>
        <v>0</v>
      </c>
      <c r="AF133" s="18">
        <f t="shared" si="79"/>
        <v>0</v>
      </c>
      <c r="AG133" s="18">
        <f t="shared" si="79"/>
        <v>0</v>
      </c>
      <c r="AH133" s="18">
        <f t="shared" si="79"/>
        <v>0</v>
      </c>
      <c r="AI133" s="18">
        <f t="shared" si="79"/>
        <v>0</v>
      </c>
      <c r="AJ133" s="18">
        <f t="shared" si="79"/>
        <v>0</v>
      </c>
      <c r="AK133" s="18">
        <f t="shared" si="79"/>
        <v>0</v>
      </c>
      <c r="AL133" s="18">
        <f t="shared" si="79"/>
        <v>0</v>
      </c>
      <c r="AM133" s="18">
        <f t="shared" si="79"/>
        <v>0</v>
      </c>
      <c r="AN133" s="18">
        <f t="shared" si="79"/>
        <v>0</v>
      </c>
      <c r="AO133" s="18">
        <f t="shared" si="79"/>
        <v>0</v>
      </c>
      <c r="AP133" s="18">
        <f t="shared" si="79"/>
        <v>0</v>
      </c>
      <c r="AQ133" s="18">
        <f t="shared" si="79"/>
        <v>0</v>
      </c>
      <c r="AR133" s="18">
        <f t="shared" si="79"/>
        <v>0</v>
      </c>
      <c r="AS133" s="18">
        <f t="shared" si="79"/>
        <v>10328556</v>
      </c>
      <c r="AT133" s="18">
        <f t="shared" si="79"/>
        <v>0</v>
      </c>
      <c r="AU133" s="18">
        <f t="shared" si="79"/>
        <v>0</v>
      </c>
      <c r="AV133" s="18">
        <f t="shared" si="79"/>
        <v>0</v>
      </c>
      <c r="AW133" s="18">
        <f t="shared" si="79"/>
        <v>0</v>
      </c>
      <c r="AX133" s="18">
        <f t="shared" si="79"/>
        <v>0</v>
      </c>
      <c r="AY133" s="18">
        <f t="shared" si="79"/>
        <v>0</v>
      </c>
      <c r="AZ133" s="18">
        <f t="shared" si="79"/>
        <v>0</v>
      </c>
      <c r="BA133" s="18">
        <f t="shared" si="79"/>
        <v>0</v>
      </c>
      <c r="BB133" s="18">
        <f t="shared" si="79"/>
        <v>0</v>
      </c>
      <c r="BC133" s="18">
        <f t="shared" si="79"/>
        <v>0</v>
      </c>
      <c r="BD133" s="18">
        <f t="shared" si="79"/>
        <v>0</v>
      </c>
      <c r="BE133" s="18">
        <f t="shared" si="79"/>
        <v>0</v>
      </c>
      <c r="BF133" s="18">
        <f t="shared" si="79"/>
        <v>0</v>
      </c>
      <c r="BG133" s="18">
        <f t="shared" si="79"/>
        <v>0</v>
      </c>
    </row>
    <row r="134" spans="1:59" x14ac:dyDescent="0.25">
      <c r="F134" s="2"/>
      <c r="G134" s="2"/>
      <c r="Q134" s="22"/>
    </row>
  </sheetData>
  <mergeCells count="17">
    <mergeCell ref="A133:B133"/>
    <mergeCell ref="K7:K8"/>
    <mergeCell ref="L7:L8"/>
    <mergeCell ref="M7:M8"/>
    <mergeCell ref="N7:N8"/>
    <mergeCell ref="A7:B8"/>
    <mergeCell ref="C7:F7"/>
    <mergeCell ref="G7:G8"/>
    <mergeCell ref="H7:H8"/>
    <mergeCell ref="I7:I8"/>
    <mergeCell ref="J7:J8"/>
    <mergeCell ref="Q7:Q8"/>
    <mergeCell ref="R7:AS7"/>
    <mergeCell ref="AT7:AY7"/>
    <mergeCell ref="AZ7:BG7"/>
    <mergeCell ref="O7:O8"/>
    <mergeCell ref="P7:P8"/>
  </mergeCells>
  <conditionalFormatting sqref="L10:L26 L28:L69 L71:L124 L128:L133">
    <cfRule type="cellIs" dxfId="4" priority="3" stopIfTrue="1" operator="lessThan">
      <formula>0</formula>
    </cfRule>
  </conditionalFormatting>
  <conditionalFormatting sqref="M125:M127">
    <cfRule type="cellIs" dxfId="3" priority="1" stopIfTrue="1" operator="lessThan">
      <formula>0</formula>
    </cfRule>
  </conditionalFormatting>
  <pageMargins left="0.70866141732283472" right="0.70866141732283472" top="0.74803149606299213" bottom="0.74803149606299213" header="0.31496062992125984" footer="0.31496062992125984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ACEFF-7DD9-4801-945F-15F01360589F}">
  <sheetPr>
    <tabColor theme="7" tint="0.39997558519241921"/>
  </sheetPr>
  <dimension ref="A1:CC428"/>
  <sheetViews>
    <sheetView zoomScaleNormal="100" workbookViewId="0">
      <pane xSplit="2" ySplit="8" topLeftCell="C9" activePane="bottomRight" state="frozen"/>
      <selection pane="topRight" activeCell="B1" sqref="B1"/>
      <selection pane="bottomLeft" activeCell="A4" sqref="A4"/>
      <selection pane="bottomRight" activeCell="D145" sqref="D145"/>
    </sheetView>
  </sheetViews>
  <sheetFormatPr baseColWidth="10" defaultColWidth="9.109375" defaultRowHeight="13.2" x14ac:dyDescent="0.25"/>
  <cols>
    <col min="1" max="1" width="12.5546875" customWidth="1"/>
    <col min="2" max="2" width="37.44140625" customWidth="1"/>
    <col min="3" max="3" width="15.109375" customWidth="1"/>
    <col min="4" max="4" width="16" customWidth="1"/>
    <col min="5" max="5" width="17.6640625" customWidth="1"/>
    <col min="6" max="6" width="17.109375" customWidth="1"/>
    <col min="7" max="10" width="19.88671875" hidden="1" customWidth="1"/>
    <col min="11" max="12" width="19.88671875" customWidth="1"/>
    <col min="13" max="13" width="16.33203125" hidden="1" customWidth="1"/>
    <col min="14" max="14" width="16.33203125" customWidth="1"/>
    <col min="15" max="15" width="16.33203125" hidden="1" customWidth="1"/>
    <col min="16" max="16" width="16.6640625" style="24" hidden="1" customWidth="1"/>
    <col min="17" max="17" width="16.6640625" style="24" customWidth="1"/>
    <col min="18" max="19" width="13.5546875" hidden="1" customWidth="1"/>
    <col min="20" max="20" width="13.33203125" hidden="1" customWidth="1"/>
    <col min="21" max="21" width="12.6640625" hidden="1" customWidth="1"/>
    <col min="22" max="22" width="13.44140625" hidden="1" customWidth="1"/>
    <col min="23" max="44" width="14.88671875" hidden="1" customWidth="1"/>
    <col min="45" max="45" width="16.5546875" hidden="1" customWidth="1"/>
    <col min="46" max="46" width="13.88671875" hidden="1" customWidth="1"/>
    <col min="47" max="50" width="0" hidden="1" customWidth="1"/>
    <col min="51" max="51" width="15.33203125" hidden="1" customWidth="1"/>
    <col min="52" max="52" width="15.88671875" hidden="1" customWidth="1"/>
    <col min="53" max="53" width="13.33203125" style="22" hidden="1" customWidth="1"/>
    <col min="54" max="54" width="12.6640625" hidden="1" customWidth="1"/>
    <col min="55" max="58" width="13.33203125" hidden="1" customWidth="1"/>
    <col min="59" max="59" width="14.6640625" hidden="1" customWidth="1"/>
    <col min="60" max="76" width="11.44140625" hidden="1" customWidth="1"/>
    <col min="77" max="256" width="11.44140625" customWidth="1"/>
  </cols>
  <sheetData>
    <row r="1" spans="1:69" ht="17.399999999999999" x14ac:dyDescent="0.25">
      <c r="A1" s="104" t="s">
        <v>0</v>
      </c>
      <c r="B1" s="104"/>
      <c r="C1" s="22"/>
      <c r="F1" s="22"/>
      <c r="H1" s="64"/>
      <c r="I1" s="22"/>
      <c r="L1" s="22"/>
      <c r="N1" s="2"/>
      <c r="O1" s="27"/>
      <c r="R1" s="1" t="s">
        <v>278</v>
      </c>
      <c r="AS1" s="87" t="s">
        <v>18</v>
      </c>
      <c r="AT1" s="88"/>
      <c r="AU1" s="88"/>
      <c r="AV1" s="88"/>
      <c r="AW1" s="88"/>
      <c r="AX1" s="88"/>
      <c r="AY1" s="88"/>
      <c r="AZ1" s="88"/>
      <c r="BA1" s="88"/>
      <c r="BB1" s="88"/>
      <c r="BC1" s="88"/>
      <c r="BD1" s="88"/>
      <c r="BE1" s="88"/>
      <c r="BF1" s="88"/>
      <c r="BG1" s="88"/>
      <c r="BH1" s="88"/>
      <c r="BI1" s="88"/>
      <c r="BJ1" s="88"/>
      <c r="BK1" s="88"/>
      <c r="BL1" s="88"/>
      <c r="BM1" s="88"/>
      <c r="BN1" s="88"/>
      <c r="BO1" s="88"/>
      <c r="BP1" s="88"/>
      <c r="BQ1" s="89"/>
    </row>
    <row r="2" spans="1:69" x14ac:dyDescent="0.25">
      <c r="A2" s="105" t="s">
        <v>1</v>
      </c>
      <c r="B2" s="105"/>
      <c r="C2" s="26"/>
      <c r="F2" s="22"/>
      <c r="H2" s="2"/>
      <c r="I2" s="2"/>
      <c r="J2" s="2"/>
      <c r="M2" s="2"/>
      <c r="N2" s="28"/>
      <c r="O2" s="2"/>
      <c r="R2" s="1" t="s">
        <v>279</v>
      </c>
    </row>
    <row r="3" spans="1:69" x14ac:dyDescent="0.25">
      <c r="A3" s="104" t="s">
        <v>2</v>
      </c>
      <c r="B3" s="104"/>
      <c r="C3" s="26"/>
      <c r="G3" s="2"/>
      <c r="H3" s="22"/>
      <c r="I3" s="22"/>
      <c r="J3" s="2"/>
      <c r="M3" s="22"/>
    </row>
    <row r="4" spans="1:69" x14ac:dyDescent="0.25">
      <c r="A4" s="104" t="s">
        <v>323</v>
      </c>
      <c r="B4" s="104"/>
      <c r="C4" s="26"/>
      <c r="H4" s="22"/>
      <c r="I4" s="22"/>
      <c r="J4" s="22"/>
      <c r="K4" s="2"/>
      <c r="N4" s="23"/>
      <c r="O4" s="2"/>
    </row>
    <row r="5" spans="1:69" ht="18" customHeight="1" x14ac:dyDescent="0.25">
      <c r="A5" s="21"/>
      <c r="C5" s="26"/>
      <c r="F5" s="22"/>
      <c r="H5" s="22"/>
      <c r="I5" s="22"/>
      <c r="J5" s="22"/>
      <c r="L5" s="2"/>
      <c r="O5" s="2"/>
    </row>
    <row r="6" spans="1:69" ht="13.8" x14ac:dyDescent="0.25">
      <c r="B6" s="22"/>
      <c r="C6" s="22"/>
      <c r="H6" s="22"/>
      <c r="I6" s="23"/>
      <c r="R6" s="9"/>
    </row>
    <row r="7" spans="1:69" s="1" customFormat="1" ht="26.25" customHeight="1" x14ac:dyDescent="0.3">
      <c r="A7" s="95"/>
      <c r="B7" s="95"/>
      <c r="C7" s="82" t="s">
        <v>6</v>
      </c>
      <c r="D7" s="82"/>
      <c r="E7" s="82"/>
      <c r="F7" s="82"/>
      <c r="G7" s="80" t="s">
        <v>324</v>
      </c>
      <c r="H7" s="83" t="s">
        <v>8</v>
      </c>
      <c r="I7" s="83" t="s">
        <v>9</v>
      </c>
      <c r="J7" s="83" t="s">
        <v>10</v>
      </c>
      <c r="K7" s="80" t="s">
        <v>330</v>
      </c>
      <c r="L7" s="80" t="s">
        <v>12</v>
      </c>
      <c r="M7" s="80" t="s">
        <v>13</v>
      </c>
      <c r="N7" s="80" t="s">
        <v>14</v>
      </c>
      <c r="O7" s="92" t="s">
        <v>15</v>
      </c>
      <c r="P7" s="92" t="s">
        <v>16</v>
      </c>
      <c r="Q7" s="92" t="s">
        <v>17</v>
      </c>
      <c r="AT7" s="90" t="s">
        <v>282</v>
      </c>
      <c r="AU7" s="90"/>
      <c r="AV7" s="90"/>
      <c r="AW7" s="90"/>
      <c r="AX7" s="90"/>
      <c r="AY7" s="90"/>
      <c r="AZ7" s="91" t="s">
        <v>283</v>
      </c>
      <c r="BA7" s="91"/>
      <c r="BB7" s="91"/>
      <c r="BC7" s="91"/>
      <c r="BD7" s="91"/>
      <c r="BE7" s="91"/>
      <c r="BF7" s="91"/>
      <c r="BG7" s="91"/>
    </row>
    <row r="8" spans="1:69" s="1" customFormat="1" ht="53.25" customHeight="1" x14ac:dyDescent="0.4">
      <c r="A8" s="94" t="s">
        <v>21</v>
      </c>
      <c r="B8" s="94"/>
      <c r="C8" s="31" t="s">
        <v>22</v>
      </c>
      <c r="D8" s="54" t="s">
        <v>23</v>
      </c>
      <c r="E8" s="13" t="s">
        <v>285</v>
      </c>
      <c r="F8" s="31" t="s">
        <v>25</v>
      </c>
      <c r="G8" s="81"/>
      <c r="H8" s="84"/>
      <c r="I8" s="84"/>
      <c r="J8" s="84"/>
      <c r="K8" s="81"/>
      <c r="L8" s="81"/>
      <c r="M8" s="81"/>
      <c r="N8" s="81"/>
      <c r="O8" s="98"/>
      <c r="P8" s="98"/>
      <c r="Q8" s="98"/>
      <c r="R8" s="33" t="s">
        <v>26</v>
      </c>
      <c r="S8" s="13" t="s">
        <v>286</v>
      </c>
      <c r="T8" s="13" t="s">
        <v>287</v>
      </c>
      <c r="U8" s="32" t="s">
        <v>288</v>
      </c>
      <c r="V8" s="13" t="s">
        <v>289</v>
      </c>
      <c r="W8" s="13" t="s">
        <v>31</v>
      </c>
      <c r="X8" s="13" t="s">
        <v>290</v>
      </c>
      <c r="Y8" s="13" t="s">
        <v>33</v>
      </c>
      <c r="Z8" s="13" t="s">
        <v>34</v>
      </c>
      <c r="AA8" s="13" t="s">
        <v>291</v>
      </c>
      <c r="AB8" s="13" t="s">
        <v>36</v>
      </c>
      <c r="AC8" s="13" t="s">
        <v>292</v>
      </c>
      <c r="AD8" s="13" t="s">
        <v>38</v>
      </c>
      <c r="AE8" s="13" t="s">
        <v>39</v>
      </c>
      <c r="AF8" s="13" t="s">
        <v>40</v>
      </c>
      <c r="AG8" s="13" t="s">
        <v>41</v>
      </c>
      <c r="AH8" s="13" t="s">
        <v>42</v>
      </c>
      <c r="AI8" s="13" t="s">
        <v>43</v>
      </c>
      <c r="AJ8" s="13" t="s">
        <v>44</v>
      </c>
      <c r="AK8" s="13" t="s">
        <v>45</v>
      </c>
      <c r="AL8" s="13" t="s">
        <v>46</v>
      </c>
      <c r="AM8" s="13" t="s">
        <v>47</v>
      </c>
      <c r="AN8" s="13" t="s">
        <v>48</v>
      </c>
      <c r="AO8" s="13" t="s">
        <v>49</v>
      </c>
      <c r="AP8" s="13" t="s">
        <v>50</v>
      </c>
      <c r="AQ8" s="13" t="s">
        <v>51</v>
      </c>
      <c r="AR8" s="13" t="s">
        <v>52</v>
      </c>
      <c r="AS8" s="13" t="s">
        <v>53</v>
      </c>
      <c r="AT8" s="13" t="s">
        <v>293</v>
      </c>
      <c r="AU8" s="13" t="s">
        <v>294</v>
      </c>
      <c r="AV8" s="13" t="s">
        <v>295</v>
      </c>
      <c r="AW8" s="13" t="s">
        <v>296</v>
      </c>
      <c r="AX8" s="13" t="s">
        <v>297</v>
      </c>
      <c r="AY8" s="13" t="s">
        <v>298</v>
      </c>
      <c r="AZ8" s="14" t="s">
        <v>299</v>
      </c>
      <c r="BA8" s="14" t="s">
        <v>300</v>
      </c>
      <c r="BB8" s="13" t="s">
        <v>62</v>
      </c>
      <c r="BC8" s="13" t="s">
        <v>302</v>
      </c>
      <c r="BD8" s="13" t="s">
        <v>303</v>
      </c>
      <c r="BE8" s="14" t="s">
        <v>304</v>
      </c>
      <c r="BF8" s="14" t="s">
        <v>305</v>
      </c>
      <c r="BG8" s="13" t="s">
        <v>284</v>
      </c>
    </row>
    <row r="9" spans="1:69" s="1" customFormat="1" ht="12.75" customHeight="1" x14ac:dyDescent="0.4">
      <c r="A9" s="30"/>
      <c r="B9" s="30"/>
      <c r="C9" s="16"/>
      <c r="D9" s="15"/>
      <c r="E9" s="15"/>
      <c r="F9" s="16"/>
      <c r="G9" s="22"/>
      <c r="H9" s="18"/>
      <c r="I9" s="18"/>
      <c r="J9" s="18"/>
      <c r="K9" s="15"/>
      <c r="L9" s="15"/>
      <c r="M9" s="15"/>
      <c r="N9" s="15"/>
      <c r="O9" s="15"/>
      <c r="P9" s="17"/>
      <c r="Q9" s="17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3"/>
      <c r="AG9" s="15"/>
      <c r="AH9" s="15"/>
      <c r="AI9" s="13"/>
      <c r="AJ9" s="13"/>
      <c r="AK9" s="65"/>
      <c r="AL9" s="65"/>
      <c r="AM9" s="65"/>
      <c r="AN9" s="65"/>
      <c r="AO9" s="65"/>
      <c r="AP9" s="65"/>
      <c r="AQ9" s="65"/>
      <c r="AR9" s="65"/>
      <c r="AS9" s="15"/>
      <c r="AT9" s="15"/>
      <c r="AU9" s="15"/>
      <c r="AV9" s="15"/>
      <c r="AW9" s="15"/>
      <c r="AX9" s="15"/>
      <c r="AY9" s="15"/>
      <c r="AZ9" s="15"/>
      <c r="BA9" s="16"/>
      <c r="BB9" s="13" t="s">
        <v>302</v>
      </c>
      <c r="BC9" s="15"/>
      <c r="BD9" s="15"/>
      <c r="BE9" s="15"/>
      <c r="BF9" s="15"/>
      <c r="BG9" s="15"/>
    </row>
    <row r="10" spans="1:69" x14ac:dyDescent="0.25">
      <c r="A10" s="35">
        <v>0</v>
      </c>
      <c r="B10" s="36" t="s">
        <v>68</v>
      </c>
      <c r="C10" s="18">
        <f t="shared" ref="C10:Q10" si="0">SUM(C12:C26)</f>
        <v>28364065</v>
      </c>
      <c r="D10" s="18">
        <f t="shared" si="0"/>
        <v>0</v>
      </c>
      <c r="E10" s="18">
        <f t="shared" si="0"/>
        <v>2643680</v>
      </c>
      <c r="F10" s="18">
        <f t="shared" si="0"/>
        <v>31007745</v>
      </c>
      <c r="G10" s="18">
        <f t="shared" si="0"/>
        <v>0</v>
      </c>
      <c r="H10" s="18">
        <f t="shared" si="0"/>
        <v>2594316.9500000002</v>
      </c>
      <c r="I10" s="18">
        <f t="shared" si="0"/>
        <v>1551731.95</v>
      </c>
      <c r="J10" s="18">
        <f t="shared" si="0"/>
        <v>1323670</v>
      </c>
      <c r="K10" s="18">
        <f t="shared" si="0"/>
        <v>5469718.9000000004</v>
      </c>
      <c r="L10" s="18">
        <f t="shared" si="0"/>
        <v>5469718.9000000004</v>
      </c>
      <c r="M10" s="18">
        <f t="shared" si="0"/>
        <v>0</v>
      </c>
      <c r="N10" s="18">
        <f t="shared" si="0"/>
        <v>0</v>
      </c>
      <c r="O10" s="18">
        <f t="shared" si="0"/>
        <v>25538026.100000001</v>
      </c>
      <c r="P10" s="18">
        <f t="shared" si="0"/>
        <v>31007745</v>
      </c>
      <c r="Q10" s="18">
        <f t="shared" si="0"/>
        <v>25538026.100000001</v>
      </c>
      <c r="R10" s="18">
        <f t="shared" ref="R10:BG10" si="1">SUM(R12:R25)</f>
        <v>2643680</v>
      </c>
      <c r="S10" s="18">
        <f t="shared" si="1"/>
        <v>0</v>
      </c>
      <c r="T10" s="18">
        <f t="shared" si="1"/>
        <v>0</v>
      </c>
      <c r="U10" s="18">
        <f t="shared" si="1"/>
        <v>0</v>
      </c>
      <c r="V10" s="18">
        <f t="shared" si="1"/>
        <v>0</v>
      </c>
      <c r="W10" s="18">
        <f t="shared" si="1"/>
        <v>0</v>
      </c>
      <c r="X10" s="18">
        <f t="shared" si="1"/>
        <v>0</v>
      </c>
      <c r="Y10" s="18">
        <f t="shared" si="1"/>
        <v>0</v>
      </c>
      <c r="Z10" s="18">
        <f t="shared" si="1"/>
        <v>0</v>
      </c>
      <c r="AA10" s="18">
        <f t="shared" si="1"/>
        <v>0</v>
      </c>
      <c r="AB10" s="18">
        <f t="shared" si="1"/>
        <v>0</v>
      </c>
      <c r="AC10" s="18">
        <f t="shared" si="1"/>
        <v>0</v>
      </c>
      <c r="AD10" s="18">
        <f t="shared" si="1"/>
        <v>0</v>
      </c>
      <c r="AE10" s="18">
        <f t="shared" si="1"/>
        <v>0</v>
      </c>
      <c r="AF10" s="18">
        <f t="shared" si="1"/>
        <v>0</v>
      </c>
      <c r="AG10" s="18">
        <f t="shared" si="1"/>
        <v>0</v>
      </c>
      <c r="AH10" s="18">
        <f t="shared" si="1"/>
        <v>0</v>
      </c>
      <c r="AI10" s="18">
        <f t="shared" si="1"/>
        <v>0</v>
      </c>
      <c r="AJ10" s="18">
        <f t="shared" si="1"/>
        <v>0</v>
      </c>
      <c r="AK10" s="18">
        <f t="shared" si="1"/>
        <v>0</v>
      </c>
      <c r="AL10" s="18">
        <f t="shared" si="1"/>
        <v>0</v>
      </c>
      <c r="AM10" s="18">
        <f t="shared" si="1"/>
        <v>0</v>
      </c>
      <c r="AN10" s="18">
        <f t="shared" si="1"/>
        <v>0</v>
      </c>
      <c r="AO10" s="18">
        <f t="shared" si="1"/>
        <v>0</v>
      </c>
      <c r="AP10" s="18">
        <f t="shared" si="1"/>
        <v>0</v>
      </c>
      <c r="AQ10" s="18">
        <f t="shared" si="1"/>
        <v>0</v>
      </c>
      <c r="AR10" s="18">
        <f t="shared" si="1"/>
        <v>0</v>
      </c>
      <c r="AS10" s="18">
        <f t="shared" si="1"/>
        <v>2643680</v>
      </c>
      <c r="AT10" s="18">
        <f t="shared" si="1"/>
        <v>0</v>
      </c>
      <c r="AU10" s="18">
        <f t="shared" si="1"/>
        <v>0</v>
      </c>
      <c r="AV10" s="18">
        <f t="shared" si="1"/>
        <v>0</v>
      </c>
      <c r="AW10" s="18">
        <f t="shared" si="1"/>
        <v>0</v>
      </c>
      <c r="AX10" s="18">
        <f t="shared" si="1"/>
        <v>0</v>
      </c>
      <c r="AY10" s="18">
        <f t="shared" si="1"/>
        <v>0</v>
      </c>
      <c r="AZ10" s="18">
        <f t="shared" si="1"/>
        <v>0</v>
      </c>
      <c r="BA10" s="18">
        <f t="shared" si="1"/>
        <v>0</v>
      </c>
      <c r="BB10" s="18">
        <f t="shared" si="1"/>
        <v>0</v>
      </c>
      <c r="BC10" s="18">
        <f t="shared" si="1"/>
        <v>0</v>
      </c>
      <c r="BD10" s="18">
        <f t="shared" si="1"/>
        <v>0</v>
      </c>
      <c r="BE10" s="18">
        <f t="shared" si="1"/>
        <v>0</v>
      </c>
      <c r="BF10" s="18">
        <f t="shared" si="1"/>
        <v>0</v>
      </c>
      <c r="BG10" s="18">
        <f t="shared" si="1"/>
        <v>0</v>
      </c>
    </row>
    <row r="11" spans="1:69" s="1" customFormat="1" x14ac:dyDescent="0.25">
      <c r="A11" s="21"/>
      <c r="C11" s="22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22"/>
      <c r="AG11" s="3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3"/>
      <c r="AT11" s="3"/>
      <c r="AU11" s="3"/>
      <c r="AV11" s="3"/>
      <c r="AW11" s="3"/>
      <c r="AX11" s="3"/>
      <c r="AY11" s="3"/>
      <c r="AZ11" s="3"/>
      <c r="BA11" s="3"/>
      <c r="BB11" s="22"/>
      <c r="BC11" s="3"/>
      <c r="BD11" s="3"/>
      <c r="BE11" s="3"/>
      <c r="BF11" s="3"/>
      <c r="BG11" s="3"/>
    </row>
    <row r="12" spans="1:69" ht="12" customHeight="1" x14ac:dyDescent="0.25">
      <c r="A12" s="25" t="s">
        <v>69</v>
      </c>
      <c r="B12" t="s">
        <v>70</v>
      </c>
      <c r="C12" s="22">
        <v>16332461</v>
      </c>
      <c r="D12" s="22">
        <f t="shared" ref="D12:D26" si="2">+BG12</f>
        <v>0</v>
      </c>
      <c r="E12" s="22">
        <f t="shared" ref="E12:E26" si="3">+AS12+AY12</f>
        <v>4644329</v>
      </c>
      <c r="F12" s="22">
        <f t="shared" ref="F12:F26" si="4">+C12+D12+E12</f>
        <v>20976790</v>
      </c>
      <c r="G12" s="22"/>
      <c r="H12" s="22">
        <v>937800</v>
      </c>
      <c r="I12" s="22">
        <v>937800</v>
      </c>
      <c r="J12" s="22">
        <v>937800</v>
      </c>
      <c r="K12" s="22">
        <f t="shared" ref="K12:K26" si="5">SUM(H12:J12)</f>
        <v>2813400</v>
      </c>
      <c r="L12" s="22">
        <f t="shared" ref="L12:L26" si="6">+K12+G12</f>
        <v>2813400</v>
      </c>
      <c r="M12" s="22">
        <v>0</v>
      </c>
      <c r="N12" s="22">
        <f t="shared" ref="N12:N26" si="7">IF(M12&gt;0,(L12-M12),0)</f>
        <v>0</v>
      </c>
      <c r="O12" s="24">
        <f t="shared" ref="O12:O26" si="8">F12-L12</f>
        <v>18163390</v>
      </c>
      <c r="P12" s="24">
        <f t="shared" ref="P12:P26" si="9">+F12-M12</f>
        <v>20976790</v>
      </c>
      <c r="Q12" s="24">
        <f t="shared" ref="Q12:Q26" si="10">IF(N12&gt;0,(F12-L12-N12),(F12-L12+N12))</f>
        <v>18163390</v>
      </c>
      <c r="R12" s="22">
        <v>4644329</v>
      </c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>
        <f t="shared" ref="AS12:AS25" si="11">SUM(R12:AR12)</f>
        <v>4644329</v>
      </c>
      <c r="AT12" s="22"/>
      <c r="AU12" s="22"/>
      <c r="AV12" s="22"/>
      <c r="AW12" s="22"/>
      <c r="AX12" s="22"/>
      <c r="AY12" s="22">
        <f t="shared" ref="AY12:AY25" si="12">+AT12+AU12+AV12+AW12+AX12</f>
        <v>0</v>
      </c>
      <c r="AZ12" s="22"/>
      <c r="BB12" s="22"/>
      <c r="BG12" s="22">
        <f>SUM(AZ12:BF12)</f>
        <v>0</v>
      </c>
    </row>
    <row r="13" spans="1:69" ht="12" customHeight="1" x14ac:dyDescent="0.25">
      <c r="A13" s="25" t="s">
        <v>71</v>
      </c>
      <c r="B13" t="s">
        <v>72</v>
      </c>
      <c r="C13" s="22"/>
      <c r="D13" s="22">
        <f t="shared" si="2"/>
        <v>0</v>
      </c>
      <c r="E13" s="22">
        <f t="shared" si="3"/>
        <v>0</v>
      </c>
      <c r="F13" s="22">
        <f t="shared" si="4"/>
        <v>0</v>
      </c>
      <c r="G13" s="22"/>
      <c r="H13" s="22">
        <v>0</v>
      </c>
      <c r="I13" s="22">
        <v>0</v>
      </c>
      <c r="J13" s="22">
        <v>0</v>
      </c>
      <c r="K13" s="22">
        <f t="shared" si="5"/>
        <v>0</v>
      </c>
      <c r="L13" s="22">
        <f t="shared" si="6"/>
        <v>0</v>
      </c>
      <c r="M13" s="22">
        <v>0</v>
      </c>
      <c r="N13" s="22">
        <f t="shared" si="7"/>
        <v>0</v>
      </c>
      <c r="O13" s="24">
        <f t="shared" si="8"/>
        <v>0</v>
      </c>
      <c r="P13" s="24">
        <f t="shared" si="9"/>
        <v>0</v>
      </c>
      <c r="Q13" s="24">
        <f t="shared" si="10"/>
        <v>0</v>
      </c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>
        <f t="shared" si="11"/>
        <v>0</v>
      </c>
      <c r="AT13" s="22"/>
      <c r="AU13" s="22"/>
      <c r="AV13" s="22"/>
      <c r="AW13" s="22"/>
      <c r="AX13" s="22"/>
      <c r="AY13" s="22">
        <f t="shared" si="12"/>
        <v>0</v>
      </c>
      <c r="AZ13" s="22"/>
      <c r="BB13" s="22"/>
      <c r="BG13" s="22">
        <f t="shared" ref="BG13:BG24" si="13">SUM(AZ13:BD13)</f>
        <v>0</v>
      </c>
    </row>
    <row r="14" spans="1:69" x14ac:dyDescent="0.25">
      <c r="A14" s="25" t="s">
        <v>73</v>
      </c>
      <c r="B14" t="s">
        <v>74</v>
      </c>
      <c r="C14" s="22"/>
      <c r="D14" s="22">
        <f t="shared" si="2"/>
        <v>0</v>
      </c>
      <c r="E14" s="22">
        <f t="shared" si="3"/>
        <v>0</v>
      </c>
      <c r="F14" s="22">
        <f t="shared" si="4"/>
        <v>0</v>
      </c>
      <c r="G14" s="22"/>
      <c r="H14" s="22">
        <v>0</v>
      </c>
      <c r="I14" s="22">
        <v>0</v>
      </c>
      <c r="J14" s="22">
        <v>0</v>
      </c>
      <c r="K14" s="22">
        <f t="shared" si="5"/>
        <v>0</v>
      </c>
      <c r="L14" s="22">
        <f t="shared" si="6"/>
        <v>0</v>
      </c>
      <c r="M14" s="22">
        <v>0</v>
      </c>
      <c r="N14" s="22">
        <f t="shared" si="7"/>
        <v>0</v>
      </c>
      <c r="O14" s="24">
        <f t="shared" si="8"/>
        <v>0</v>
      </c>
      <c r="P14" s="24">
        <f t="shared" si="9"/>
        <v>0</v>
      </c>
      <c r="Q14" s="24">
        <f t="shared" si="10"/>
        <v>0</v>
      </c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>
        <f t="shared" si="11"/>
        <v>0</v>
      </c>
      <c r="AT14" s="22"/>
      <c r="AU14" s="22"/>
      <c r="AV14" s="22"/>
      <c r="AW14" s="22"/>
      <c r="AX14" s="22"/>
      <c r="AY14" s="22">
        <f t="shared" si="12"/>
        <v>0</v>
      </c>
      <c r="AZ14" s="22"/>
      <c r="BB14" s="22"/>
      <c r="BG14" s="22">
        <f t="shared" si="13"/>
        <v>0</v>
      </c>
    </row>
    <row r="15" spans="1:69" x14ac:dyDescent="0.25">
      <c r="A15" s="25" t="s">
        <v>75</v>
      </c>
      <c r="B15" t="s">
        <v>76</v>
      </c>
      <c r="C15" s="22"/>
      <c r="D15" s="22">
        <f t="shared" si="2"/>
        <v>0</v>
      </c>
      <c r="E15" s="22">
        <f t="shared" si="3"/>
        <v>0</v>
      </c>
      <c r="F15" s="22">
        <f t="shared" si="4"/>
        <v>0</v>
      </c>
      <c r="G15" s="22"/>
      <c r="H15" s="22">
        <v>0</v>
      </c>
      <c r="I15" s="22">
        <v>0</v>
      </c>
      <c r="J15" s="22">
        <v>0</v>
      </c>
      <c r="K15" s="22">
        <f t="shared" si="5"/>
        <v>0</v>
      </c>
      <c r="L15" s="22">
        <f t="shared" si="6"/>
        <v>0</v>
      </c>
      <c r="M15" s="22">
        <v>0</v>
      </c>
      <c r="N15" s="22">
        <f t="shared" si="7"/>
        <v>0</v>
      </c>
      <c r="O15" s="24">
        <f t="shared" si="8"/>
        <v>0</v>
      </c>
      <c r="P15" s="24">
        <f t="shared" si="9"/>
        <v>0</v>
      </c>
      <c r="Q15" s="24">
        <f t="shared" si="10"/>
        <v>0</v>
      </c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>
        <f t="shared" si="11"/>
        <v>0</v>
      </c>
      <c r="AT15" s="22"/>
      <c r="AU15" s="22"/>
      <c r="AV15" s="22"/>
      <c r="AW15" s="22"/>
      <c r="AX15" s="22"/>
      <c r="AY15" s="22">
        <f t="shared" si="12"/>
        <v>0</v>
      </c>
      <c r="AZ15" s="22"/>
      <c r="BB15" s="22"/>
      <c r="BG15" s="22">
        <f t="shared" si="13"/>
        <v>0</v>
      </c>
    </row>
    <row r="16" spans="1:69" x14ac:dyDescent="0.25">
      <c r="A16" s="25" t="s">
        <v>77</v>
      </c>
      <c r="B16" t="s">
        <v>78</v>
      </c>
      <c r="C16" s="22">
        <v>2800000</v>
      </c>
      <c r="D16" s="22">
        <f t="shared" si="2"/>
        <v>0</v>
      </c>
      <c r="E16" s="22">
        <f t="shared" si="3"/>
        <v>-915750</v>
      </c>
      <c r="F16" s="22">
        <f t="shared" si="4"/>
        <v>1884250</v>
      </c>
      <c r="G16" s="22"/>
      <c r="H16" s="22">
        <v>141525</v>
      </c>
      <c r="I16" s="22">
        <v>141525</v>
      </c>
      <c r="J16" s="22">
        <v>141525</v>
      </c>
      <c r="K16" s="22">
        <f t="shared" si="5"/>
        <v>424575</v>
      </c>
      <c r="L16" s="22">
        <f t="shared" si="6"/>
        <v>424575</v>
      </c>
      <c r="M16" s="22">
        <v>0</v>
      </c>
      <c r="N16" s="22">
        <f t="shared" si="7"/>
        <v>0</v>
      </c>
      <c r="O16" s="24">
        <f t="shared" si="8"/>
        <v>1459675</v>
      </c>
      <c r="P16" s="24">
        <f t="shared" si="9"/>
        <v>1884250</v>
      </c>
      <c r="Q16" s="24">
        <f t="shared" si="10"/>
        <v>1459675</v>
      </c>
      <c r="R16" s="22">
        <v>-915750</v>
      </c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>
        <f t="shared" si="11"/>
        <v>-915750</v>
      </c>
      <c r="AT16" s="22"/>
      <c r="AU16" s="22"/>
      <c r="AV16" s="22"/>
      <c r="AW16" s="22"/>
      <c r="AX16" s="22"/>
      <c r="AY16" s="22">
        <f t="shared" si="12"/>
        <v>0</v>
      </c>
      <c r="AZ16" s="22"/>
      <c r="BB16" s="22"/>
      <c r="BG16" s="22">
        <f t="shared" si="13"/>
        <v>0</v>
      </c>
    </row>
    <row r="17" spans="1:81" x14ac:dyDescent="0.25">
      <c r="A17" s="25" t="s">
        <v>79</v>
      </c>
      <c r="B17" t="s">
        <v>80</v>
      </c>
      <c r="C17" s="22"/>
      <c r="D17" s="22">
        <f t="shared" si="2"/>
        <v>0</v>
      </c>
      <c r="E17" s="22">
        <f t="shared" si="3"/>
        <v>0</v>
      </c>
      <c r="F17" s="22">
        <f t="shared" si="4"/>
        <v>0</v>
      </c>
      <c r="G17" s="22"/>
      <c r="H17" s="22">
        <v>0</v>
      </c>
      <c r="I17" s="22">
        <v>0</v>
      </c>
      <c r="J17" s="22">
        <v>0</v>
      </c>
      <c r="K17" s="22">
        <f t="shared" si="5"/>
        <v>0</v>
      </c>
      <c r="L17" s="22">
        <f t="shared" si="6"/>
        <v>0</v>
      </c>
      <c r="M17" s="22">
        <v>0</v>
      </c>
      <c r="N17" s="22">
        <f t="shared" si="7"/>
        <v>0</v>
      </c>
      <c r="O17" s="24">
        <f t="shared" si="8"/>
        <v>0</v>
      </c>
      <c r="P17" s="24">
        <f t="shared" si="9"/>
        <v>0</v>
      </c>
      <c r="Q17" s="24">
        <f t="shared" si="10"/>
        <v>0</v>
      </c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>
        <f t="shared" si="11"/>
        <v>0</v>
      </c>
      <c r="AT17" s="22"/>
      <c r="AU17" s="22"/>
      <c r="AV17" s="22"/>
      <c r="AW17" s="22"/>
      <c r="AX17" s="22"/>
      <c r="AY17" s="22">
        <f t="shared" si="12"/>
        <v>0</v>
      </c>
      <c r="AZ17" s="22"/>
      <c r="BB17" s="22"/>
      <c r="BG17" s="22">
        <f t="shared" si="13"/>
        <v>0</v>
      </c>
    </row>
    <row r="18" spans="1:81" x14ac:dyDescent="0.25">
      <c r="A18" s="25" t="s">
        <v>81</v>
      </c>
      <c r="B18" t="s">
        <v>82</v>
      </c>
      <c r="C18" s="22">
        <v>1350000</v>
      </c>
      <c r="D18" s="22">
        <f t="shared" si="2"/>
        <v>0</v>
      </c>
      <c r="E18" s="22">
        <f t="shared" si="3"/>
        <v>0</v>
      </c>
      <c r="F18" s="22">
        <f t="shared" si="4"/>
        <v>1350000</v>
      </c>
      <c r="G18" s="22"/>
      <c r="H18" s="22">
        <v>0</v>
      </c>
      <c r="I18" s="22">
        <v>0</v>
      </c>
      <c r="J18" s="22">
        <v>0</v>
      </c>
      <c r="K18" s="22">
        <f t="shared" si="5"/>
        <v>0</v>
      </c>
      <c r="L18" s="22">
        <f t="shared" si="6"/>
        <v>0</v>
      </c>
      <c r="M18" s="22">
        <v>0</v>
      </c>
      <c r="N18" s="22">
        <f t="shared" si="7"/>
        <v>0</v>
      </c>
      <c r="O18" s="24">
        <f t="shared" si="8"/>
        <v>1350000</v>
      </c>
      <c r="P18" s="24">
        <f t="shared" si="9"/>
        <v>1350000</v>
      </c>
      <c r="Q18" s="24">
        <f t="shared" si="10"/>
        <v>1350000</v>
      </c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>
        <f t="shared" si="11"/>
        <v>0</v>
      </c>
      <c r="AT18" s="22"/>
      <c r="AU18" s="22"/>
      <c r="AV18" s="22"/>
      <c r="AW18" s="22"/>
      <c r="AX18" s="22"/>
      <c r="AY18" s="22">
        <f t="shared" si="12"/>
        <v>0</v>
      </c>
      <c r="AZ18" s="22"/>
      <c r="BB18" s="22"/>
      <c r="BC18" s="22"/>
      <c r="BD18" s="22"/>
      <c r="BE18" s="22"/>
      <c r="BF18" s="22"/>
      <c r="BG18" s="22">
        <f t="shared" si="13"/>
        <v>0</v>
      </c>
    </row>
    <row r="19" spans="1:81" x14ac:dyDescent="0.25">
      <c r="A19" s="25" t="s">
        <v>83</v>
      </c>
      <c r="B19" t="s">
        <v>84</v>
      </c>
      <c r="C19" s="22">
        <v>2300500</v>
      </c>
      <c r="D19" s="22">
        <f t="shared" si="2"/>
        <v>0</v>
      </c>
      <c r="E19" s="22">
        <f t="shared" si="3"/>
        <v>-1084899</v>
      </c>
      <c r="F19" s="22">
        <f t="shared" si="4"/>
        <v>1215601</v>
      </c>
      <c r="G19" s="22"/>
      <c r="H19" s="22">
        <v>1215600.25</v>
      </c>
      <c r="I19" s="22">
        <v>0</v>
      </c>
      <c r="J19" s="22">
        <v>0</v>
      </c>
      <c r="K19" s="22">
        <f t="shared" si="5"/>
        <v>1215600.25</v>
      </c>
      <c r="L19" s="22">
        <f t="shared" si="6"/>
        <v>1215600.25</v>
      </c>
      <c r="M19" s="22">
        <v>0</v>
      </c>
      <c r="N19" s="22">
        <f t="shared" si="7"/>
        <v>0</v>
      </c>
      <c r="O19" s="24">
        <f t="shared" si="8"/>
        <v>0.75</v>
      </c>
      <c r="P19" s="24">
        <f t="shared" si="9"/>
        <v>1215601</v>
      </c>
      <c r="Q19" s="24">
        <f t="shared" si="10"/>
        <v>0.75</v>
      </c>
      <c r="R19" s="22">
        <v>-1084899</v>
      </c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>
        <f t="shared" si="11"/>
        <v>-1084899</v>
      </c>
      <c r="AT19" s="22"/>
      <c r="AU19" s="22"/>
      <c r="AV19" s="22"/>
      <c r="AW19" s="22"/>
      <c r="AX19" s="22"/>
      <c r="AY19" s="22">
        <f t="shared" si="12"/>
        <v>0</v>
      </c>
      <c r="AZ19" s="3"/>
      <c r="BB19" s="22"/>
      <c r="BC19" s="22"/>
      <c r="BD19" s="22"/>
      <c r="BE19" s="22"/>
      <c r="BF19" s="22"/>
      <c r="BG19" s="22">
        <f t="shared" si="13"/>
        <v>0</v>
      </c>
    </row>
    <row r="20" spans="1:81" x14ac:dyDescent="0.25">
      <c r="A20" s="25" t="s">
        <v>85</v>
      </c>
      <c r="B20" t="s">
        <v>86</v>
      </c>
      <c r="C20" s="22"/>
      <c r="D20" s="22">
        <f t="shared" si="2"/>
        <v>0</v>
      </c>
      <c r="E20" s="22">
        <f t="shared" si="3"/>
        <v>0</v>
      </c>
      <c r="F20" s="22">
        <f t="shared" si="4"/>
        <v>0</v>
      </c>
      <c r="G20" s="22"/>
      <c r="H20" s="22">
        <v>0</v>
      </c>
      <c r="I20" s="22">
        <v>0</v>
      </c>
      <c r="J20" s="22">
        <v>0</v>
      </c>
      <c r="K20" s="22">
        <f t="shared" si="5"/>
        <v>0</v>
      </c>
      <c r="L20" s="22">
        <f t="shared" si="6"/>
        <v>0</v>
      </c>
      <c r="M20" s="22">
        <v>0</v>
      </c>
      <c r="N20" s="22">
        <f t="shared" si="7"/>
        <v>0</v>
      </c>
      <c r="O20" s="24">
        <f t="shared" si="8"/>
        <v>0</v>
      </c>
      <c r="P20" s="24">
        <f t="shared" si="9"/>
        <v>0</v>
      </c>
      <c r="Q20" s="24">
        <f t="shared" si="10"/>
        <v>0</v>
      </c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>
        <f t="shared" si="11"/>
        <v>0</v>
      </c>
      <c r="AT20" s="22"/>
      <c r="AU20" s="22"/>
      <c r="AV20" s="22"/>
      <c r="AW20" s="22"/>
      <c r="AX20" s="22"/>
      <c r="AY20" s="22">
        <f t="shared" si="12"/>
        <v>0</v>
      </c>
      <c r="AZ20" s="22"/>
      <c r="BB20" s="22"/>
      <c r="BC20" s="22"/>
      <c r="BD20" s="22"/>
      <c r="BE20" s="22"/>
      <c r="BF20" s="22"/>
      <c r="BG20" s="22">
        <f t="shared" si="13"/>
        <v>0</v>
      </c>
    </row>
    <row r="21" spans="1:81" x14ac:dyDescent="0.25">
      <c r="A21" s="25" t="s">
        <v>87</v>
      </c>
      <c r="B21" t="s">
        <v>88</v>
      </c>
      <c r="C21" s="22">
        <v>2972151</v>
      </c>
      <c r="D21" s="22">
        <f t="shared" si="2"/>
        <v>0</v>
      </c>
      <c r="E21" s="22">
        <f t="shared" si="3"/>
        <v>0</v>
      </c>
      <c r="F21" s="22">
        <f t="shared" si="4"/>
        <v>2972151</v>
      </c>
      <c r="G21" s="22"/>
      <c r="H21" s="22">
        <v>131392</v>
      </c>
      <c r="I21" s="22">
        <v>213151</v>
      </c>
      <c r="J21" s="22">
        <v>105000</v>
      </c>
      <c r="K21" s="22">
        <f t="shared" si="5"/>
        <v>449543</v>
      </c>
      <c r="L21" s="22">
        <f t="shared" si="6"/>
        <v>449543</v>
      </c>
      <c r="M21" s="22">
        <v>0</v>
      </c>
      <c r="N21" s="22">
        <f t="shared" si="7"/>
        <v>0</v>
      </c>
      <c r="O21" s="24">
        <f t="shared" si="8"/>
        <v>2522608</v>
      </c>
      <c r="P21" s="24">
        <f t="shared" si="9"/>
        <v>2972151</v>
      </c>
      <c r="Q21" s="24">
        <f t="shared" si="10"/>
        <v>2522608</v>
      </c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>
        <f t="shared" si="11"/>
        <v>0</v>
      </c>
      <c r="AT21" s="22"/>
      <c r="AU21" s="22"/>
      <c r="AV21" s="22"/>
      <c r="AW21" s="22"/>
      <c r="AX21" s="22"/>
      <c r="AY21" s="22">
        <f t="shared" si="12"/>
        <v>0</v>
      </c>
      <c r="AZ21" s="22"/>
      <c r="BB21" s="22"/>
      <c r="BC21" s="22"/>
      <c r="BD21" s="22"/>
      <c r="BE21" s="22"/>
      <c r="BF21" s="22"/>
      <c r="BG21" s="22">
        <f t="shared" si="13"/>
        <v>0</v>
      </c>
    </row>
    <row r="22" spans="1:81" x14ac:dyDescent="0.25">
      <c r="A22" s="25" t="s">
        <v>89</v>
      </c>
      <c r="B22" t="s">
        <v>90</v>
      </c>
      <c r="C22" s="22">
        <v>101198</v>
      </c>
      <c r="D22" s="22">
        <f t="shared" si="2"/>
        <v>0</v>
      </c>
      <c r="E22" s="22">
        <f t="shared" si="3"/>
        <v>0</v>
      </c>
      <c r="F22" s="22">
        <f t="shared" si="4"/>
        <v>101198</v>
      </c>
      <c r="G22" s="22"/>
      <c r="H22" s="22">
        <v>7102</v>
      </c>
      <c r="I22" s="22">
        <v>11385</v>
      </c>
      <c r="J22" s="22">
        <v>5676</v>
      </c>
      <c r="K22" s="22">
        <f t="shared" si="5"/>
        <v>24163</v>
      </c>
      <c r="L22" s="22">
        <f t="shared" si="6"/>
        <v>24163</v>
      </c>
      <c r="M22" s="22">
        <v>0</v>
      </c>
      <c r="N22" s="22">
        <f t="shared" si="7"/>
        <v>0</v>
      </c>
      <c r="O22" s="24">
        <f t="shared" si="8"/>
        <v>77035</v>
      </c>
      <c r="P22" s="24">
        <f t="shared" si="9"/>
        <v>101198</v>
      </c>
      <c r="Q22" s="24">
        <f t="shared" si="10"/>
        <v>77035</v>
      </c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>
        <f t="shared" si="11"/>
        <v>0</v>
      </c>
      <c r="AT22" s="22"/>
      <c r="AU22" s="22"/>
      <c r="AV22" s="22"/>
      <c r="AW22" s="22"/>
      <c r="AX22" s="22"/>
      <c r="AY22" s="22">
        <f t="shared" si="12"/>
        <v>0</v>
      </c>
      <c r="AZ22" s="22"/>
      <c r="BB22" s="22"/>
      <c r="BC22" s="22"/>
      <c r="BD22" s="22"/>
      <c r="BE22" s="22"/>
      <c r="BF22" s="22"/>
      <c r="BG22" s="22">
        <f t="shared" si="13"/>
        <v>0</v>
      </c>
    </row>
    <row r="23" spans="1:81" x14ac:dyDescent="0.25">
      <c r="A23" s="25" t="s">
        <v>91</v>
      </c>
      <c r="B23" t="s">
        <v>92</v>
      </c>
      <c r="C23" s="22">
        <v>1096979</v>
      </c>
      <c r="D23" s="22">
        <f t="shared" si="2"/>
        <v>0</v>
      </c>
      <c r="E23" s="22">
        <f t="shared" si="3"/>
        <v>0</v>
      </c>
      <c r="F23" s="22">
        <f t="shared" si="4"/>
        <v>1096979</v>
      </c>
      <c r="G23" s="22"/>
      <c r="H23" s="22">
        <v>76989</v>
      </c>
      <c r="I23" s="22">
        <v>123738</v>
      </c>
      <c r="J23" s="22">
        <v>61524</v>
      </c>
      <c r="K23" s="22">
        <f t="shared" si="5"/>
        <v>262251</v>
      </c>
      <c r="L23" s="22">
        <f t="shared" si="6"/>
        <v>262251</v>
      </c>
      <c r="M23" s="22">
        <v>0</v>
      </c>
      <c r="N23" s="22">
        <f t="shared" si="7"/>
        <v>0</v>
      </c>
      <c r="O23" s="24">
        <f t="shared" si="8"/>
        <v>834728</v>
      </c>
      <c r="P23" s="24">
        <f t="shared" si="9"/>
        <v>1096979</v>
      </c>
      <c r="Q23" s="24">
        <f t="shared" si="10"/>
        <v>834728</v>
      </c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>
        <f t="shared" si="11"/>
        <v>0</v>
      </c>
      <c r="AT23" s="22"/>
      <c r="AU23" s="22"/>
      <c r="AV23" s="22"/>
      <c r="AW23" s="22"/>
      <c r="AX23" s="22"/>
      <c r="AY23" s="22">
        <f t="shared" si="12"/>
        <v>0</v>
      </c>
      <c r="AZ23" s="22"/>
      <c r="BB23" s="22"/>
      <c r="BC23" s="22"/>
      <c r="BD23" s="22"/>
      <c r="BE23" s="22"/>
      <c r="BF23" s="22"/>
      <c r="BG23" s="22">
        <f t="shared" si="13"/>
        <v>0</v>
      </c>
    </row>
    <row r="24" spans="1:81" s="1" customFormat="1" x14ac:dyDescent="0.25">
      <c r="A24" s="25" t="s">
        <v>93</v>
      </c>
      <c r="B24" t="s">
        <v>94</v>
      </c>
      <c r="C24" s="22">
        <v>607184</v>
      </c>
      <c r="D24" s="22">
        <f t="shared" si="2"/>
        <v>0</v>
      </c>
      <c r="E24" s="22">
        <f t="shared" si="3"/>
        <v>0</v>
      </c>
      <c r="F24" s="22">
        <f t="shared" si="4"/>
        <v>607184</v>
      </c>
      <c r="G24" s="22"/>
      <c r="H24" s="22">
        <v>42615</v>
      </c>
      <c r="I24" s="22">
        <v>68314</v>
      </c>
      <c r="J24" s="22">
        <v>34055</v>
      </c>
      <c r="K24" s="22">
        <f t="shared" si="5"/>
        <v>144984</v>
      </c>
      <c r="L24" s="22">
        <f t="shared" si="6"/>
        <v>144984</v>
      </c>
      <c r="M24" s="22">
        <v>0</v>
      </c>
      <c r="N24" s="22">
        <f t="shared" si="7"/>
        <v>0</v>
      </c>
      <c r="O24" s="24">
        <f t="shared" si="8"/>
        <v>462200</v>
      </c>
      <c r="P24" s="24">
        <f t="shared" si="9"/>
        <v>607184</v>
      </c>
      <c r="Q24" s="24">
        <f t="shared" si="10"/>
        <v>462200</v>
      </c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>
        <f t="shared" si="11"/>
        <v>0</v>
      </c>
      <c r="AT24" s="22"/>
      <c r="AU24" s="22"/>
      <c r="AV24" s="22"/>
      <c r="AW24" s="22"/>
      <c r="AX24" s="22"/>
      <c r="AY24" s="22">
        <f t="shared" si="12"/>
        <v>0</v>
      </c>
      <c r="AZ24" s="22"/>
      <c r="BA24" s="22"/>
      <c r="BB24" s="22"/>
      <c r="BC24" s="22"/>
      <c r="BD24" s="22"/>
      <c r="BE24" s="22"/>
      <c r="BF24" s="22"/>
      <c r="BG24" s="22">
        <f t="shared" si="13"/>
        <v>0</v>
      </c>
      <c r="BH24"/>
      <c r="BI24"/>
      <c r="BJ24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</row>
    <row r="25" spans="1:81" x14ac:dyDescent="0.25">
      <c r="A25" s="25" t="s">
        <v>95</v>
      </c>
      <c r="B25" t="s">
        <v>96</v>
      </c>
      <c r="C25" s="22">
        <v>303592</v>
      </c>
      <c r="D25" s="22">
        <f t="shared" si="2"/>
        <v>0</v>
      </c>
      <c r="E25" s="22">
        <f t="shared" si="3"/>
        <v>0</v>
      </c>
      <c r="F25" s="22">
        <f t="shared" si="4"/>
        <v>303592</v>
      </c>
      <c r="G25" s="22"/>
      <c r="H25" s="22">
        <v>21307</v>
      </c>
      <c r="I25" s="22">
        <v>34158</v>
      </c>
      <c r="J25" s="22">
        <v>17027</v>
      </c>
      <c r="K25" s="22">
        <f t="shared" si="5"/>
        <v>72492</v>
      </c>
      <c r="L25" s="22">
        <f t="shared" si="6"/>
        <v>72492</v>
      </c>
      <c r="M25" s="22">
        <v>0</v>
      </c>
      <c r="N25" s="22">
        <f t="shared" si="7"/>
        <v>0</v>
      </c>
      <c r="O25" s="24">
        <f t="shared" si="8"/>
        <v>231100</v>
      </c>
      <c r="P25" s="24">
        <f t="shared" si="9"/>
        <v>303592</v>
      </c>
      <c r="Q25" s="24">
        <f t="shared" si="10"/>
        <v>231100</v>
      </c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>
        <f t="shared" si="11"/>
        <v>0</v>
      </c>
      <c r="AT25" s="22"/>
      <c r="AU25" s="22"/>
      <c r="AV25" s="22"/>
      <c r="AW25" s="22"/>
      <c r="AX25" s="22"/>
      <c r="AY25" s="22">
        <f t="shared" si="12"/>
        <v>0</v>
      </c>
      <c r="AZ25" s="22"/>
      <c r="BB25" s="22"/>
      <c r="BC25" s="22"/>
      <c r="BD25" s="22"/>
      <c r="BE25" s="22"/>
      <c r="BF25" s="22"/>
      <c r="BG25" s="22">
        <f>SUM(AZ25:BF25)</f>
        <v>0</v>
      </c>
    </row>
    <row r="26" spans="1:81" x14ac:dyDescent="0.25">
      <c r="A26" s="25" t="s">
        <v>97</v>
      </c>
      <c r="B26" t="s">
        <v>98</v>
      </c>
      <c r="C26" s="22">
        <v>500000</v>
      </c>
      <c r="D26" s="22">
        <f t="shared" si="2"/>
        <v>0</v>
      </c>
      <c r="E26" s="22">
        <f t="shared" si="3"/>
        <v>0</v>
      </c>
      <c r="F26" s="22">
        <f t="shared" si="4"/>
        <v>500000</v>
      </c>
      <c r="G26" s="22"/>
      <c r="H26" s="22">
        <v>19986.699999999997</v>
      </c>
      <c r="I26" s="22">
        <v>21660.949999999997</v>
      </c>
      <c r="J26" s="22">
        <v>21063</v>
      </c>
      <c r="K26" s="22">
        <f t="shared" si="5"/>
        <v>62710.649999999994</v>
      </c>
      <c r="L26" s="22">
        <f t="shared" si="6"/>
        <v>62710.649999999994</v>
      </c>
      <c r="M26" s="22">
        <v>0</v>
      </c>
      <c r="N26" s="22">
        <f t="shared" si="7"/>
        <v>0</v>
      </c>
      <c r="O26" s="24">
        <f t="shared" si="8"/>
        <v>437289.35</v>
      </c>
      <c r="P26" s="24">
        <f t="shared" si="9"/>
        <v>500000</v>
      </c>
      <c r="Q26" s="24">
        <f t="shared" si="10"/>
        <v>437289.35</v>
      </c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B26" s="22"/>
      <c r="BC26" s="22"/>
      <c r="BD26" s="22"/>
      <c r="BE26" s="22"/>
      <c r="BF26" s="22"/>
      <c r="BG26" s="22"/>
    </row>
    <row r="27" spans="1:81" x14ac:dyDescent="0.25">
      <c r="A27" s="25"/>
      <c r="C27" s="22"/>
      <c r="D27" s="3"/>
      <c r="E27" s="3"/>
      <c r="F27" s="22"/>
      <c r="G27" s="22"/>
      <c r="H27" s="22"/>
      <c r="J27" s="22"/>
      <c r="M27" s="22"/>
      <c r="N27" s="22"/>
      <c r="O27" s="22"/>
      <c r="P27" s="37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B27" s="22"/>
      <c r="BC27" s="22"/>
      <c r="BD27" s="22"/>
      <c r="BE27" s="22"/>
      <c r="BF27" s="22"/>
      <c r="BG27" s="3"/>
    </row>
    <row r="28" spans="1:81" x14ac:dyDescent="0.25">
      <c r="A28" s="35" t="s">
        <v>99</v>
      </c>
      <c r="B28" s="38" t="s">
        <v>100</v>
      </c>
      <c r="C28" s="18">
        <f>SUM(C30:C69)</f>
        <v>40112500</v>
      </c>
      <c r="D28" s="18">
        <f>SUM(D30:D69)</f>
        <v>0</v>
      </c>
      <c r="E28" s="18">
        <f>SUM(E30:E69)</f>
        <v>0</v>
      </c>
      <c r="F28" s="18">
        <f>SUM(F30:F69)</f>
        <v>40112500</v>
      </c>
      <c r="G28" s="18">
        <f>SUM(G29:G69)</f>
        <v>0</v>
      </c>
      <c r="H28" s="18">
        <f>SUM(H29:H68)</f>
        <v>44649</v>
      </c>
      <c r="I28" s="18">
        <f>SUM(I29:I68)</f>
        <v>37237</v>
      </c>
      <c r="J28" s="18">
        <f>SUM(J29:J68)</f>
        <v>4077863.65</v>
      </c>
      <c r="K28" s="18">
        <f>SUM(K29:K68)</f>
        <v>4159749.65</v>
      </c>
      <c r="L28" s="18">
        <f>SUM(L29:L68)</f>
        <v>4159749.65</v>
      </c>
      <c r="M28" s="18">
        <f t="shared" ref="M28:BG28" si="14">SUM(M30:M69)</f>
        <v>15740465</v>
      </c>
      <c r="N28" s="18">
        <f t="shared" si="14"/>
        <v>-11690486.35</v>
      </c>
      <c r="O28" s="18">
        <f t="shared" si="14"/>
        <v>35952750.350000001</v>
      </c>
      <c r="P28" s="18">
        <f t="shared" si="14"/>
        <v>24372035</v>
      </c>
      <c r="Q28" s="19">
        <f t="shared" si="14"/>
        <v>24262264</v>
      </c>
      <c r="R28" s="18">
        <f t="shared" si="14"/>
        <v>0</v>
      </c>
      <c r="S28" s="18">
        <f t="shared" si="14"/>
        <v>0</v>
      </c>
      <c r="T28" s="18">
        <f t="shared" si="14"/>
        <v>0</v>
      </c>
      <c r="U28" s="18">
        <f t="shared" si="14"/>
        <v>0</v>
      </c>
      <c r="V28" s="18">
        <f t="shared" si="14"/>
        <v>0</v>
      </c>
      <c r="W28" s="18">
        <f t="shared" si="14"/>
        <v>0</v>
      </c>
      <c r="X28" s="18">
        <f t="shared" si="14"/>
        <v>0</v>
      </c>
      <c r="Y28" s="18">
        <f t="shared" si="14"/>
        <v>0</v>
      </c>
      <c r="Z28" s="18">
        <f t="shared" si="14"/>
        <v>0</v>
      </c>
      <c r="AA28" s="18">
        <f t="shared" si="14"/>
        <v>0</v>
      </c>
      <c r="AB28" s="18">
        <f t="shared" si="14"/>
        <v>0</v>
      </c>
      <c r="AC28" s="18">
        <f t="shared" si="14"/>
        <v>0</v>
      </c>
      <c r="AD28" s="18">
        <f t="shared" si="14"/>
        <v>0</v>
      </c>
      <c r="AE28" s="18">
        <f t="shared" si="14"/>
        <v>0</v>
      </c>
      <c r="AF28" s="18">
        <f t="shared" si="14"/>
        <v>0</v>
      </c>
      <c r="AG28" s="18">
        <f t="shared" si="14"/>
        <v>0</v>
      </c>
      <c r="AH28" s="18">
        <f t="shared" si="14"/>
        <v>0</v>
      </c>
      <c r="AI28" s="18">
        <f t="shared" si="14"/>
        <v>0</v>
      </c>
      <c r="AJ28" s="18">
        <f t="shared" si="14"/>
        <v>0</v>
      </c>
      <c r="AK28" s="18">
        <f t="shared" si="14"/>
        <v>0</v>
      </c>
      <c r="AL28" s="18">
        <f t="shared" si="14"/>
        <v>0</v>
      </c>
      <c r="AM28" s="18">
        <f t="shared" si="14"/>
        <v>0</v>
      </c>
      <c r="AN28" s="18">
        <f t="shared" si="14"/>
        <v>0</v>
      </c>
      <c r="AO28" s="18">
        <f t="shared" si="14"/>
        <v>0</v>
      </c>
      <c r="AP28" s="18">
        <f t="shared" si="14"/>
        <v>0</v>
      </c>
      <c r="AQ28" s="18">
        <f t="shared" si="14"/>
        <v>0</v>
      </c>
      <c r="AR28" s="18">
        <f t="shared" si="14"/>
        <v>0</v>
      </c>
      <c r="AS28" s="18">
        <f t="shared" si="14"/>
        <v>0</v>
      </c>
      <c r="AT28" s="18">
        <f t="shared" si="14"/>
        <v>0</v>
      </c>
      <c r="AU28" s="18">
        <f t="shared" si="14"/>
        <v>0</v>
      </c>
      <c r="AV28" s="18">
        <f t="shared" si="14"/>
        <v>0</v>
      </c>
      <c r="AW28" s="18">
        <f t="shared" si="14"/>
        <v>0</v>
      </c>
      <c r="AX28" s="18">
        <f t="shared" si="14"/>
        <v>0</v>
      </c>
      <c r="AY28" s="18">
        <f t="shared" si="14"/>
        <v>0</v>
      </c>
      <c r="AZ28" s="18">
        <f t="shared" si="14"/>
        <v>0</v>
      </c>
      <c r="BA28" s="18">
        <f t="shared" si="14"/>
        <v>0</v>
      </c>
      <c r="BB28" s="18">
        <f t="shared" si="14"/>
        <v>0</v>
      </c>
      <c r="BC28" s="18">
        <f t="shared" si="14"/>
        <v>0</v>
      </c>
      <c r="BD28" s="18">
        <f t="shared" si="14"/>
        <v>0</v>
      </c>
      <c r="BE28" s="18">
        <f t="shared" si="14"/>
        <v>0</v>
      </c>
      <c r="BF28" s="18">
        <f t="shared" si="14"/>
        <v>0</v>
      </c>
      <c r="BG28" s="18">
        <f t="shared" si="14"/>
        <v>0</v>
      </c>
    </row>
    <row r="29" spans="1:81" x14ac:dyDescent="0.25">
      <c r="A29" s="25"/>
      <c r="C29" s="22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22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22"/>
      <c r="BC29" s="3"/>
      <c r="BD29" s="3"/>
      <c r="BE29" s="3"/>
      <c r="BF29" s="3"/>
      <c r="BG29" s="3"/>
      <c r="BH29" s="3"/>
      <c r="BI29" s="3"/>
      <c r="BJ29" s="3"/>
    </row>
    <row r="30" spans="1:81" x14ac:dyDescent="0.25">
      <c r="A30" s="25" t="s">
        <v>101</v>
      </c>
      <c r="B30" t="s">
        <v>102</v>
      </c>
      <c r="C30" s="22"/>
      <c r="D30" s="22">
        <f t="shared" ref="D30:D69" si="15">+BG30</f>
        <v>0</v>
      </c>
      <c r="E30" s="22">
        <f t="shared" ref="E30:E69" si="16">+AS30+AY30</f>
        <v>0</v>
      </c>
      <c r="F30" s="22">
        <f t="shared" ref="F30:F69" si="17">+C30+D30+E30</f>
        <v>0</v>
      </c>
      <c r="G30" s="22"/>
      <c r="H30" s="22">
        <v>0</v>
      </c>
      <c r="I30" s="22">
        <v>0</v>
      </c>
      <c r="J30" s="22">
        <v>0</v>
      </c>
      <c r="K30" s="22">
        <f t="shared" ref="K30:K66" si="18">SUM(H30:J30)</f>
        <v>0</v>
      </c>
      <c r="L30" s="22">
        <f t="shared" ref="L30:L66" si="19">+K30+G30</f>
        <v>0</v>
      </c>
      <c r="M30" s="22">
        <v>0</v>
      </c>
      <c r="N30" s="22">
        <f t="shared" ref="N30:N66" si="20">IF(M30&gt;0,(L30-M30),0)</f>
        <v>0</v>
      </c>
      <c r="O30" s="24">
        <f t="shared" ref="O30:O66" si="21">F30-L30</f>
        <v>0</v>
      </c>
      <c r="P30" s="24">
        <f t="shared" ref="P30:P66" si="22">+F30-M30</f>
        <v>0</v>
      </c>
      <c r="Q30" s="24">
        <f t="shared" ref="Q30:Q69" si="23">IF(N30&gt;0,(F30-L30-N30),(F30-L30+N30))</f>
        <v>0</v>
      </c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>
        <f t="shared" ref="AS30:AS66" si="24">SUM(R30:AR30)</f>
        <v>0</v>
      </c>
      <c r="AT30" s="22"/>
      <c r="AU30" s="22"/>
      <c r="AV30" s="22"/>
      <c r="AW30" s="22"/>
      <c r="AX30" s="22"/>
      <c r="AY30" s="22">
        <f>+AT30+AU30+AV30+AW30+AX30</f>
        <v>0</v>
      </c>
      <c r="AZ30" s="22"/>
      <c r="BB30" s="22"/>
      <c r="BC30" s="22"/>
      <c r="BD30" s="22"/>
      <c r="BE30" s="22"/>
      <c r="BF30" s="22"/>
      <c r="BG30" s="22">
        <f>SUM(AZ30:BD30)</f>
        <v>0</v>
      </c>
    </row>
    <row r="31" spans="1:81" x14ac:dyDescent="0.25">
      <c r="A31" s="25" t="s">
        <v>103</v>
      </c>
      <c r="B31" t="s">
        <v>104</v>
      </c>
      <c r="C31" s="22"/>
      <c r="D31" s="22">
        <f t="shared" si="15"/>
        <v>0</v>
      </c>
      <c r="E31" s="22">
        <f t="shared" si="16"/>
        <v>0</v>
      </c>
      <c r="F31" s="22">
        <f t="shared" si="17"/>
        <v>0</v>
      </c>
      <c r="G31" s="22"/>
      <c r="H31" s="22">
        <v>0</v>
      </c>
      <c r="I31" s="22">
        <v>0</v>
      </c>
      <c r="J31" s="22">
        <v>0</v>
      </c>
      <c r="K31" s="22">
        <f t="shared" si="18"/>
        <v>0</v>
      </c>
      <c r="L31" s="22">
        <f t="shared" si="19"/>
        <v>0</v>
      </c>
      <c r="M31" s="22">
        <v>0</v>
      </c>
      <c r="N31" s="22">
        <f t="shared" si="20"/>
        <v>0</v>
      </c>
      <c r="O31" s="24">
        <f t="shared" si="21"/>
        <v>0</v>
      </c>
      <c r="P31" s="24">
        <f t="shared" si="22"/>
        <v>0</v>
      </c>
      <c r="Q31" s="24">
        <f t="shared" si="23"/>
        <v>0</v>
      </c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>
        <f t="shared" si="24"/>
        <v>0</v>
      </c>
      <c r="AT31" s="22"/>
      <c r="AU31" s="22"/>
      <c r="AV31" s="22"/>
      <c r="AW31" s="22"/>
      <c r="AX31" s="22"/>
      <c r="AY31" s="22">
        <f>+AT31+AU31+AV31+AW31+AX31</f>
        <v>0</v>
      </c>
      <c r="AZ31" s="22"/>
      <c r="BB31" s="22"/>
      <c r="BC31" s="22"/>
      <c r="BD31" s="22"/>
      <c r="BE31" s="22"/>
      <c r="BF31" s="22"/>
      <c r="BG31" s="22">
        <f>SUM(AZ31:BD31)</f>
        <v>0</v>
      </c>
    </row>
    <row r="32" spans="1:81" x14ac:dyDescent="0.25">
      <c r="A32" s="25" t="s">
        <v>105</v>
      </c>
      <c r="B32" t="s">
        <v>106</v>
      </c>
      <c r="C32" s="22"/>
      <c r="D32" s="22">
        <f t="shared" si="15"/>
        <v>0</v>
      </c>
      <c r="E32" s="22">
        <f t="shared" si="16"/>
        <v>0</v>
      </c>
      <c r="F32" s="22">
        <f t="shared" si="17"/>
        <v>0</v>
      </c>
      <c r="G32" s="22"/>
      <c r="H32" s="2"/>
      <c r="I32" s="22"/>
      <c r="J32" s="22"/>
      <c r="K32" s="22">
        <f t="shared" si="18"/>
        <v>0</v>
      </c>
      <c r="L32" s="22">
        <f t="shared" si="19"/>
        <v>0</v>
      </c>
      <c r="M32" s="22">
        <v>0</v>
      </c>
      <c r="N32" s="22">
        <f t="shared" si="20"/>
        <v>0</v>
      </c>
      <c r="O32" s="24">
        <f t="shared" si="21"/>
        <v>0</v>
      </c>
      <c r="P32" s="24">
        <f t="shared" si="22"/>
        <v>0</v>
      </c>
      <c r="Q32" s="24">
        <f t="shared" si="23"/>
        <v>0</v>
      </c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>
        <f t="shared" si="24"/>
        <v>0</v>
      </c>
      <c r="AT32" s="22"/>
      <c r="AU32" s="22"/>
      <c r="AV32" s="22"/>
      <c r="AW32" s="22"/>
      <c r="AX32" s="22"/>
      <c r="AY32" s="22"/>
      <c r="AZ32" s="22"/>
      <c r="BB32" s="22"/>
      <c r="BC32" s="22"/>
      <c r="BD32" s="22"/>
      <c r="BE32" s="22"/>
      <c r="BF32" s="22"/>
      <c r="BG32" s="22"/>
    </row>
    <row r="33" spans="1:59" x14ac:dyDescent="0.25">
      <c r="A33" s="25" t="s">
        <v>107</v>
      </c>
      <c r="B33" t="s">
        <v>108</v>
      </c>
      <c r="C33" s="22"/>
      <c r="D33" s="22">
        <f t="shared" si="15"/>
        <v>0</v>
      </c>
      <c r="E33" s="22">
        <f t="shared" si="16"/>
        <v>0</v>
      </c>
      <c r="F33" s="22">
        <f t="shared" si="17"/>
        <v>0</v>
      </c>
      <c r="G33" s="22"/>
      <c r="H33" s="2">
        <v>0</v>
      </c>
      <c r="I33" s="22">
        <v>0</v>
      </c>
      <c r="J33" s="22">
        <v>0</v>
      </c>
      <c r="K33" s="22">
        <f t="shared" si="18"/>
        <v>0</v>
      </c>
      <c r="L33" s="22">
        <f t="shared" si="19"/>
        <v>0</v>
      </c>
      <c r="M33" s="22">
        <v>0</v>
      </c>
      <c r="N33" s="22">
        <f t="shared" si="20"/>
        <v>0</v>
      </c>
      <c r="O33" s="24">
        <f t="shared" si="21"/>
        <v>0</v>
      </c>
      <c r="P33" s="24">
        <f t="shared" si="22"/>
        <v>0</v>
      </c>
      <c r="Q33" s="24">
        <f t="shared" si="23"/>
        <v>0</v>
      </c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>
        <f t="shared" si="24"/>
        <v>0</v>
      </c>
      <c r="AT33" s="22"/>
      <c r="AU33" s="22"/>
      <c r="AV33" s="22"/>
      <c r="AW33" s="22"/>
      <c r="AX33" s="22"/>
      <c r="AY33" s="22">
        <f t="shared" ref="AY33:AY57" si="25">+AT33+AU33+AV33+AW33+AX33</f>
        <v>0</v>
      </c>
      <c r="AZ33" s="22"/>
      <c r="BB33" s="22"/>
      <c r="BC33" s="22"/>
      <c r="BD33" s="22"/>
      <c r="BE33" s="22"/>
      <c r="BF33" s="22"/>
      <c r="BG33" s="22">
        <f t="shared" ref="BG33:BG49" si="26">SUM(AZ33:BD33)</f>
        <v>0</v>
      </c>
    </row>
    <row r="34" spans="1:59" x14ac:dyDescent="0.25">
      <c r="A34" s="25" t="s">
        <v>109</v>
      </c>
      <c r="B34" t="s">
        <v>110</v>
      </c>
      <c r="C34" s="22"/>
      <c r="D34" s="22">
        <f t="shared" si="15"/>
        <v>0</v>
      </c>
      <c r="E34" s="22">
        <f t="shared" si="16"/>
        <v>0</v>
      </c>
      <c r="F34" s="22">
        <f t="shared" si="17"/>
        <v>0</v>
      </c>
      <c r="G34" s="22"/>
      <c r="H34" s="2">
        <v>0</v>
      </c>
      <c r="I34" s="22">
        <v>0</v>
      </c>
      <c r="J34" s="22">
        <v>0</v>
      </c>
      <c r="K34" s="22">
        <f t="shared" si="18"/>
        <v>0</v>
      </c>
      <c r="L34" s="22">
        <f t="shared" si="19"/>
        <v>0</v>
      </c>
      <c r="M34" s="22">
        <v>0</v>
      </c>
      <c r="N34" s="22">
        <f t="shared" si="20"/>
        <v>0</v>
      </c>
      <c r="O34" s="24">
        <f t="shared" si="21"/>
        <v>0</v>
      </c>
      <c r="P34" s="24">
        <f t="shared" si="22"/>
        <v>0</v>
      </c>
      <c r="Q34" s="24">
        <f t="shared" si="23"/>
        <v>0</v>
      </c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>
        <f t="shared" si="24"/>
        <v>0</v>
      </c>
      <c r="AT34" s="22"/>
      <c r="AU34" s="22"/>
      <c r="AV34" s="22"/>
      <c r="AW34" s="22"/>
      <c r="AX34" s="22"/>
      <c r="AY34" s="22">
        <f t="shared" si="25"/>
        <v>0</v>
      </c>
      <c r="AZ34" s="22"/>
      <c r="BB34" s="22"/>
      <c r="BC34" s="22"/>
      <c r="BD34" s="22"/>
      <c r="BE34" s="22"/>
      <c r="BF34" s="22"/>
      <c r="BG34" s="22">
        <f t="shared" si="26"/>
        <v>0</v>
      </c>
    </row>
    <row r="35" spans="1:59" x14ac:dyDescent="0.25">
      <c r="A35" s="25" t="s">
        <v>111</v>
      </c>
      <c r="B35" t="s">
        <v>112</v>
      </c>
      <c r="C35" s="22">
        <v>350000</v>
      </c>
      <c r="D35" s="22">
        <f t="shared" si="15"/>
        <v>0</v>
      </c>
      <c r="E35" s="22">
        <f t="shared" si="16"/>
        <v>0</v>
      </c>
      <c r="F35" s="22">
        <f t="shared" si="17"/>
        <v>350000</v>
      </c>
      <c r="G35" s="22"/>
      <c r="H35" s="2">
        <v>11084</v>
      </c>
      <c r="I35" s="22">
        <v>4027</v>
      </c>
      <c r="J35" s="22">
        <v>0</v>
      </c>
      <c r="K35" s="22">
        <f t="shared" si="18"/>
        <v>15111</v>
      </c>
      <c r="L35" s="22">
        <f t="shared" si="19"/>
        <v>15111</v>
      </c>
      <c r="M35" s="22">
        <v>0</v>
      </c>
      <c r="N35" s="22">
        <f t="shared" si="20"/>
        <v>0</v>
      </c>
      <c r="O35" s="24">
        <f t="shared" si="21"/>
        <v>334889</v>
      </c>
      <c r="P35" s="24">
        <f t="shared" si="22"/>
        <v>350000</v>
      </c>
      <c r="Q35" s="24">
        <f t="shared" si="23"/>
        <v>334889</v>
      </c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>
        <f t="shared" si="24"/>
        <v>0</v>
      </c>
      <c r="AT35" s="22"/>
      <c r="AU35" s="22"/>
      <c r="AV35" s="22"/>
      <c r="AW35" s="22"/>
      <c r="AX35" s="22"/>
      <c r="AY35" s="22">
        <f t="shared" si="25"/>
        <v>0</v>
      </c>
      <c r="AZ35" s="22"/>
      <c r="BB35" s="22"/>
      <c r="BC35" s="22"/>
      <c r="BD35" s="22"/>
      <c r="BE35" s="22"/>
      <c r="BF35" s="22"/>
      <c r="BG35" s="22">
        <f t="shared" si="26"/>
        <v>0</v>
      </c>
    </row>
    <row r="36" spans="1:59" x14ac:dyDescent="0.25">
      <c r="A36" s="25" t="s">
        <v>113</v>
      </c>
      <c r="B36" t="s">
        <v>114</v>
      </c>
      <c r="C36" s="22">
        <v>1000000</v>
      </c>
      <c r="D36" s="22">
        <f t="shared" si="15"/>
        <v>0</v>
      </c>
      <c r="E36" s="22">
        <f t="shared" si="16"/>
        <v>0</v>
      </c>
      <c r="F36" s="22">
        <f t="shared" si="17"/>
        <v>1000000</v>
      </c>
      <c r="G36" s="22"/>
      <c r="H36" s="2">
        <v>33565</v>
      </c>
      <c r="I36" s="22">
        <v>33210</v>
      </c>
      <c r="J36" s="22">
        <v>27885</v>
      </c>
      <c r="K36" s="22">
        <f t="shared" si="18"/>
        <v>94660</v>
      </c>
      <c r="L36" s="22">
        <f t="shared" si="19"/>
        <v>94660</v>
      </c>
      <c r="M36" s="22">
        <v>0</v>
      </c>
      <c r="N36" s="22">
        <f t="shared" si="20"/>
        <v>0</v>
      </c>
      <c r="O36" s="24">
        <f t="shared" si="21"/>
        <v>905340</v>
      </c>
      <c r="P36" s="24">
        <f t="shared" si="22"/>
        <v>1000000</v>
      </c>
      <c r="Q36" s="24">
        <f t="shared" si="23"/>
        <v>905340</v>
      </c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>
        <f t="shared" si="24"/>
        <v>0</v>
      </c>
      <c r="AT36" s="22"/>
      <c r="AU36" s="22"/>
      <c r="AV36" s="22"/>
      <c r="AW36" s="22"/>
      <c r="AX36" s="22"/>
      <c r="AY36" s="22">
        <f t="shared" si="25"/>
        <v>0</v>
      </c>
      <c r="AZ36" s="22"/>
      <c r="BB36" s="22"/>
      <c r="BC36" s="22"/>
      <c r="BD36" s="22"/>
      <c r="BE36" s="22"/>
      <c r="BF36" s="22"/>
      <c r="BG36" s="22">
        <f t="shared" si="26"/>
        <v>0</v>
      </c>
    </row>
    <row r="37" spans="1:59" x14ac:dyDescent="0.25">
      <c r="A37" s="25" t="s">
        <v>115</v>
      </c>
      <c r="B37" t="s">
        <v>116</v>
      </c>
      <c r="C37" s="22"/>
      <c r="D37" s="22">
        <f t="shared" si="15"/>
        <v>0</v>
      </c>
      <c r="E37" s="22">
        <f t="shared" si="16"/>
        <v>0</v>
      </c>
      <c r="F37" s="22">
        <f t="shared" si="17"/>
        <v>0</v>
      </c>
      <c r="G37" s="22"/>
      <c r="H37" s="2">
        <v>0</v>
      </c>
      <c r="I37" s="22">
        <v>0</v>
      </c>
      <c r="J37" s="22">
        <v>0</v>
      </c>
      <c r="K37" s="22">
        <f t="shared" si="18"/>
        <v>0</v>
      </c>
      <c r="L37" s="22">
        <f t="shared" si="19"/>
        <v>0</v>
      </c>
      <c r="M37" s="22">
        <v>0</v>
      </c>
      <c r="N37" s="22">
        <f t="shared" si="20"/>
        <v>0</v>
      </c>
      <c r="O37" s="24">
        <f t="shared" si="21"/>
        <v>0</v>
      </c>
      <c r="P37" s="24">
        <f t="shared" si="22"/>
        <v>0</v>
      </c>
      <c r="Q37" s="24">
        <f t="shared" si="23"/>
        <v>0</v>
      </c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>
        <f t="shared" si="24"/>
        <v>0</v>
      </c>
      <c r="AT37" s="22"/>
      <c r="AU37" s="22"/>
      <c r="AV37" s="22"/>
      <c r="AW37" s="22"/>
      <c r="AX37" s="22"/>
      <c r="AY37" s="22">
        <f t="shared" si="25"/>
        <v>0</v>
      </c>
      <c r="AZ37" s="22"/>
      <c r="BB37" s="22"/>
      <c r="BC37" s="22"/>
      <c r="BD37" s="22"/>
      <c r="BE37" s="22"/>
      <c r="BF37" s="22"/>
      <c r="BG37" s="22">
        <f t="shared" si="26"/>
        <v>0</v>
      </c>
    </row>
    <row r="38" spans="1:59" x14ac:dyDescent="0.25">
      <c r="A38" s="25" t="s">
        <v>117</v>
      </c>
      <c r="B38" t="s">
        <v>118</v>
      </c>
      <c r="C38" s="22">
        <v>900000</v>
      </c>
      <c r="D38" s="22">
        <f t="shared" si="15"/>
        <v>0</v>
      </c>
      <c r="E38" s="22">
        <f t="shared" si="16"/>
        <v>0</v>
      </c>
      <c r="F38" s="22">
        <f t="shared" si="17"/>
        <v>900000</v>
      </c>
      <c r="G38" s="22"/>
      <c r="H38" s="2">
        <v>0</v>
      </c>
      <c r="I38" s="22">
        <v>0</v>
      </c>
      <c r="J38" s="22">
        <v>0</v>
      </c>
      <c r="K38" s="22">
        <f t="shared" si="18"/>
        <v>0</v>
      </c>
      <c r="L38" s="22">
        <f t="shared" si="19"/>
        <v>0</v>
      </c>
      <c r="M38" s="22">
        <v>900000</v>
      </c>
      <c r="N38" s="22">
        <f t="shared" si="20"/>
        <v>-900000</v>
      </c>
      <c r="O38" s="24">
        <f t="shared" si="21"/>
        <v>900000</v>
      </c>
      <c r="P38" s="24">
        <f t="shared" si="22"/>
        <v>0</v>
      </c>
      <c r="Q38" s="24">
        <f t="shared" si="23"/>
        <v>0</v>
      </c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>
        <f t="shared" si="24"/>
        <v>0</v>
      </c>
      <c r="AT38" s="22"/>
      <c r="AU38" s="22"/>
      <c r="AV38" s="22"/>
      <c r="AW38" s="22"/>
      <c r="AX38" s="22"/>
      <c r="AY38" s="22">
        <f t="shared" si="25"/>
        <v>0</v>
      </c>
      <c r="AZ38" s="22"/>
      <c r="BB38" s="22"/>
      <c r="BC38" s="22"/>
      <c r="BD38" s="22"/>
      <c r="BE38" s="22"/>
      <c r="BF38" s="22"/>
      <c r="BG38" s="22">
        <f t="shared" si="26"/>
        <v>0</v>
      </c>
    </row>
    <row r="39" spans="1:59" x14ac:dyDescent="0.25">
      <c r="A39" s="25" t="s">
        <v>119</v>
      </c>
      <c r="B39" t="s">
        <v>120</v>
      </c>
      <c r="C39" s="22"/>
      <c r="D39" s="22">
        <f t="shared" si="15"/>
        <v>0</v>
      </c>
      <c r="E39" s="22">
        <f t="shared" si="16"/>
        <v>0</v>
      </c>
      <c r="F39" s="22">
        <f t="shared" si="17"/>
        <v>0</v>
      </c>
      <c r="G39" s="22"/>
      <c r="H39" s="2">
        <v>0</v>
      </c>
      <c r="I39" s="22">
        <v>0</v>
      </c>
      <c r="J39" s="22">
        <v>0</v>
      </c>
      <c r="K39" s="22">
        <f t="shared" si="18"/>
        <v>0</v>
      </c>
      <c r="L39" s="22">
        <f t="shared" si="19"/>
        <v>0</v>
      </c>
      <c r="M39" s="22">
        <v>0</v>
      </c>
      <c r="N39" s="22">
        <f t="shared" si="20"/>
        <v>0</v>
      </c>
      <c r="O39" s="24">
        <f t="shared" si="21"/>
        <v>0</v>
      </c>
      <c r="P39" s="24">
        <f t="shared" si="22"/>
        <v>0</v>
      </c>
      <c r="Q39" s="24">
        <f t="shared" si="23"/>
        <v>0</v>
      </c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>
        <f t="shared" si="24"/>
        <v>0</v>
      </c>
      <c r="AT39" s="22"/>
      <c r="AU39" s="22"/>
      <c r="AV39" s="22"/>
      <c r="AW39" s="22"/>
      <c r="AX39" s="22"/>
      <c r="AY39" s="22">
        <f t="shared" si="25"/>
        <v>0</v>
      </c>
      <c r="AZ39" s="22"/>
      <c r="BB39" s="22"/>
      <c r="BC39" s="22"/>
      <c r="BD39" s="22"/>
      <c r="BE39" s="22"/>
      <c r="BF39" s="22"/>
      <c r="BG39" s="22">
        <f t="shared" si="26"/>
        <v>0</v>
      </c>
    </row>
    <row r="40" spans="1:59" x14ac:dyDescent="0.25">
      <c r="A40" s="25" t="s">
        <v>121</v>
      </c>
      <c r="B40" t="s">
        <v>122</v>
      </c>
      <c r="C40" s="22"/>
      <c r="D40" s="22">
        <f t="shared" si="15"/>
        <v>0</v>
      </c>
      <c r="E40" s="22">
        <f t="shared" si="16"/>
        <v>0</v>
      </c>
      <c r="F40" s="22">
        <f t="shared" si="17"/>
        <v>0</v>
      </c>
      <c r="G40" s="22"/>
      <c r="H40" s="2">
        <v>0</v>
      </c>
      <c r="I40" s="22">
        <v>0</v>
      </c>
      <c r="J40" s="22">
        <v>0</v>
      </c>
      <c r="K40" s="22">
        <f t="shared" si="18"/>
        <v>0</v>
      </c>
      <c r="L40" s="22">
        <f t="shared" si="19"/>
        <v>0</v>
      </c>
      <c r="M40" s="22">
        <v>0</v>
      </c>
      <c r="N40" s="22">
        <f t="shared" si="20"/>
        <v>0</v>
      </c>
      <c r="O40" s="24">
        <f t="shared" si="21"/>
        <v>0</v>
      </c>
      <c r="P40" s="24">
        <f t="shared" si="22"/>
        <v>0</v>
      </c>
      <c r="Q40" s="24">
        <f t="shared" si="23"/>
        <v>0</v>
      </c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>
        <f t="shared" si="24"/>
        <v>0</v>
      </c>
      <c r="AT40" s="22"/>
      <c r="AU40" s="22"/>
      <c r="AV40" s="22"/>
      <c r="AW40" s="22"/>
      <c r="AX40" s="22"/>
      <c r="AY40" s="22">
        <f t="shared" si="25"/>
        <v>0</v>
      </c>
      <c r="AZ40" s="22"/>
      <c r="BB40" s="22"/>
      <c r="BC40" s="22"/>
      <c r="BD40" s="22"/>
      <c r="BE40" s="22"/>
      <c r="BF40" s="22"/>
      <c r="BG40" s="22">
        <f t="shared" si="26"/>
        <v>0</v>
      </c>
    </row>
    <row r="41" spans="1:59" x14ac:dyDescent="0.25">
      <c r="A41" s="25" t="s">
        <v>123</v>
      </c>
      <c r="B41" t="s">
        <v>124</v>
      </c>
      <c r="C41" s="22"/>
      <c r="D41" s="22">
        <f t="shared" si="15"/>
        <v>0</v>
      </c>
      <c r="E41" s="22">
        <f t="shared" si="16"/>
        <v>0</v>
      </c>
      <c r="F41" s="22">
        <f t="shared" si="17"/>
        <v>0</v>
      </c>
      <c r="G41" s="22"/>
      <c r="H41" s="2">
        <v>0</v>
      </c>
      <c r="I41" s="22">
        <v>0</v>
      </c>
      <c r="J41" s="22">
        <v>0</v>
      </c>
      <c r="K41" s="22">
        <f t="shared" si="18"/>
        <v>0</v>
      </c>
      <c r="L41" s="22">
        <f t="shared" si="19"/>
        <v>0</v>
      </c>
      <c r="M41" s="22">
        <v>0</v>
      </c>
      <c r="N41" s="22">
        <f t="shared" si="20"/>
        <v>0</v>
      </c>
      <c r="O41" s="24">
        <f t="shared" si="21"/>
        <v>0</v>
      </c>
      <c r="P41" s="24">
        <f t="shared" si="22"/>
        <v>0</v>
      </c>
      <c r="Q41" s="24">
        <f t="shared" si="23"/>
        <v>0</v>
      </c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>
        <f t="shared" si="24"/>
        <v>0</v>
      </c>
      <c r="AT41" s="22"/>
      <c r="AU41" s="22"/>
      <c r="AV41" s="22"/>
      <c r="AW41" s="22"/>
      <c r="AX41" s="22"/>
      <c r="AY41" s="22">
        <f t="shared" si="25"/>
        <v>0</v>
      </c>
      <c r="AZ41" s="22"/>
      <c r="BB41" s="22"/>
      <c r="BC41" s="22"/>
      <c r="BD41" s="22"/>
      <c r="BE41" s="22"/>
      <c r="BF41" s="22"/>
      <c r="BG41" s="22">
        <f t="shared" si="26"/>
        <v>0</v>
      </c>
    </row>
    <row r="42" spans="1:59" x14ac:dyDescent="0.25">
      <c r="A42" s="25" t="s">
        <v>125</v>
      </c>
      <c r="B42" t="s">
        <v>126</v>
      </c>
      <c r="C42" s="22"/>
      <c r="D42" s="22">
        <f t="shared" si="15"/>
        <v>0</v>
      </c>
      <c r="E42" s="22">
        <f t="shared" si="16"/>
        <v>0</v>
      </c>
      <c r="F42" s="22">
        <f t="shared" si="17"/>
        <v>0</v>
      </c>
      <c r="G42" s="22"/>
      <c r="H42" s="2">
        <v>0</v>
      </c>
      <c r="I42" s="22">
        <v>0</v>
      </c>
      <c r="J42" s="22">
        <v>0</v>
      </c>
      <c r="K42" s="22">
        <f t="shared" si="18"/>
        <v>0</v>
      </c>
      <c r="L42" s="22">
        <f t="shared" si="19"/>
        <v>0</v>
      </c>
      <c r="M42" s="22">
        <v>0</v>
      </c>
      <c r="N42" s="22">
        <f t="shared" si="20"/>
        <v>0</v>
      </c>
      <c r="O42" s="24">
        <f t="shared" si="21"/>
        <v>0</v>
      </c>
      <c r="P42" s="24">
        <f t="shared" si="22"/>
        <v>0</v>
      </c>
      <c r="Q42" s="24">
        <f t="shared" si="23"/>
        <v>0</v>
      </c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>
        <f t="shared" si="24"/>
        <v>0</v>
      </c>
      <c r="AT42" s="22"/>
      <c r="AU42" s="22"/>
      <c r="AV42" s="22"/>
      <c r="AW42" s="22"/>
      <c r="AX42" s="22"/>
      <c r="AY42" s="22">
        <f t="shared" si="25"/>
        <v>0</v>
      </c>
      <c r="AZ42" s="22"/>
      <c r="BB42" s="22"/>
      <c r="BC42" s="22"/>
      <c r="BD42" s="22"/>
      <c r="BE42" s="22"/>
      <c r="BF42" s="22"/>
      <c r="BG42" s="22">
        <f t="shared" si="26"/>
        <v>0</v>
      </c>
    </row>
    <row r="43" spans="1:59" x14ac:dyDescent="0.25">
      <c r="A43" s="25" t="s">
        <v>127</v>
      </c>
      <c r="B43" t="s">
        <v>128</v>
      </c>
      <c r="C43" s="22"/>
      <c r="D43" s="22">
        <f t="shared" si="15"/>
        <v>0</v>
      </c>
      <c r="E43" s="22">
        <f t="shared" si="16"/>
        <v>0</v>
      </c>
      <c r="F43" s="22">
        <f t="shared" si="17"/>
        <v>0</v>
      </c>
      <c r="G43" s="22"/>
      <c r="H43" s="2">
        <v>0</v>
      </c>
      <c r="I43" s="22">
        <v>0</v>
      </c>
      <c r="J43" s="22">
        <v>0</v>
      </c>
      <c r="K43" s="22">
        <f t="shared" si="18"/>
        <v>0</v>
      </c>
      <c r="L43" s="22">
        <f t="shared" si="19"/>
        <v>0</v>
      </c>
      <c r="M43" s="22">
        <v>0</v>
      </c>
      <c r="N43" s="22">
        <f t="shared" si="20"/>
        <v>0</v>
      </c>
      <c r="O43" s="24">
        <f t="shared" si="21"/>
        <v>0</v>
      </c>
      <c r="P43" s="24">
        <f t="shared" si="22"/>
        <v>0</v>
      </c>
      <c r="Q43" s="24">
        <f t="shared" si="23"/>
        <v>0</v>
      </c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>
        <f t="shared" si="24"/>
        <v>0</v>
      </c>
      <c r="AT43" s="22"/>
      <c r="AU43" s="22"/>
      <c r="AV43" s="22"/>
      <c r="AW43" s="22"/>
      <c r="AX43" s="22"/>
      <c r="AY43" s="22">
        <f t="shared" si="25"/>
        <v>0</v>
      </c>
      <c r="AZ43" s="22"/>
      <c r="BB43" s="22"/>
      <c r="BC43" s="22"/>
      <c r="BD43" s="22"/>
      <c r="BE43" s="22"/>
      <c r="BF43" s="22"/>
      <c r="BG43" s="22">
        <f t="shared" si="26"/>
        <v>0</v>
      </c>
    </row>
    <row r="44" spans="1:59" x14ac:dyDescent="0.25">
      <c r="A44" s="25" t="s">
        <v>129</v>
      </c>
      <c r="B44" t="s">
        <v>130</v>
      </c>
      <c r="C44" s="22"/>
      <c r="D44" s="22">
        <f t="shared" si="15"/>
        <v>0</v>
      </c>
      <c r="E44" s="22">
        <f t="shared" si="16"/>
        <v>0</v>
      </c>
      <c r="F44" s="22">
        <f t="shared" si="17"/>
        <v>0</v>
      </c>
      <c r="G44" s="22"/>
      <c r="H44" s="2">
        <v>0</v>
      </c>
      <c r="I44" s="22">
        <v>0</v>
      </c>
      <c r="J44" s="22">
        <v>0</v>
      </c>
      <c r="K44" s="22">
        <f t="shared" si="18"/>
        <v>0</v>
      </c>
      <c r="L44" s="22">
        <f t="shared" si="19"/>
        <v>0</v>
      </c>
      <c r="M44" s="22">
        <v>0</v>
      </c>
      <c r="N44" s="22">
        <f t="shared" si="20"/>
        <v>0</v>
      </c>
      <c r="O44" s="24">
        <f t="shared" si="21"/>
        <v>0</v>
      </c>
      <c r="P44" s="24">
        <f t="shared" si="22"/>
        <v>0</v>
      </c>
      <c r="Q44" s="24">
        <f t="shared" si="23"/>
        <v>0</v>
      </c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>
        <f t="shared" si="24"/>
        <v>0</v>
      </c>
      <c r="AT44" s="22"/>
      <c r="AU44" s="22"/>
      <c r="AV44" s="22"/>
      <c r="AW44" s="22"/>
      <c r="AX44" s="22"/>
      <c r="AY44" s="22">
        <f t="shared" si="25"/>
        <v>0</v>
      </c>
      <c r="AZ44" s="22"/>
      <c r="BB44" s="22"/>
      <c r="BC44" s="22"/>
      <c r="BD44" s="22"/>
      <c r="BE44" s="22"/>
      <c r="BF44" s="22"/>
      <c r="BG44" s="22">
        <f t="shared" si="26"/>
        <v>0</v>
      </c>
    </row>
    <row r="45" spans="1:59" x14ac:dyDescent="0.25">
      <c r="A45" s="25" t="s">
        <v>131</v>
      </c>
      <c r="B45" t="s">
        <v>132</v>
      </c>
      <c r="C45" s="22"/>
      <c r="D45" s="22">
        <f t="shared" si="15"/>
        <v>0</v>
      </c>
      <c r="E45" s="22">
        <f t="shared" si="16"/>
        <v>0</v>
      </c>
      <c r="F45" s="22">
        <f t="shared" si="17"/>
        <v>0</v>
      </c>
      <c r="G45" s="22"/>
      <c r="H45" s="2">
        <v>0</v>
      </c>
      <c r="I45" s="22">
        <v>0</v>
      </c>
      <c r="J45" s="22">
        <v>0</v>
      </c>
      <c r="K45" s="22">
        <f t="shared" si="18"/>
        <v>0</v>
      </c>
      <c r="L45" s="22">
        <f t="shared" si="19"/>
        <v>0</v>
      </c>
      <c r="M45" s="22">
        <v>0</v>
      </c>
      <c r="N45" s="22">
        <f t="shared" si="20"/>
        <v>0</v>
      </c>
      <c r="O45" s="24">
        <f t="shared" si="21"/>
        <v>0</v>
      </c>
      <c r="P45" s="24">
        <f t="shared" si="22"/>
        <v>0</v>
      </c>
      <c r="Q45" s="24">
        <f t="shared" si="23"/>
        <v>0</v>
      </c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>
        <f t="shared" si="24"/>
        <v>0</v>
      </c>
      <c r="AT45" s="22"/>
      <c r="AU45" s="22"/>
      <c r="AV45" s="22"/>
      <c r="AW45" s="22"/>
      <c r="AX45" s="22"/>
      <c r="AY45" s="22">
        <f t="shared" si="25"/>
        <v>0</v>
      </c>
      <c r="AZ45" s="22"/>
      <c r="BB45" s="22"/>
      <c r="BC45" s="22"/>
      <c r="BD45" s="22"/>
      <c r="BE45" s="22"/>
      <c r="BF45" s="22"/>
      <c r="BG45" s="22">
        <f t="shared" si="26"/>
        <v>0</v>
      </c>
    </row>
    <row r="46" spans="1:59" x14ac:dyDescent="0.25">
      <c r="A46" s="25" t="s">
        <v>133</v>
      </c>
      <c r="B46" t="s">
        <v>134</v>
      </c>
      <c r="C46" s="22"/>
      <c r="D46" s="22">
        <f t="shared" si="15"/>
        <v>0</v>
      </c>
      <c r="E46" s="22">
        <f t="shared" si="16"/>
        <v>0</v>
      </c>
      <c r="F46" s="22">
        <f t="shared" si="17"/>
        <v>0</v>
      </c>
      <c r="G46" s="22"/>
      <c r="H46" s="22">
        <v>0</v>
      </c>
      <c r="I46" s="22">
        <v>0</v>
      </c>
      <c r="J46" s="22">
        <v>0</v>
      </c>
      <c r="K46" s="22">
        <f t="shared" si="18"/>
        <v>0</v>
      </c>
      <c r="L46" s="22">
        <f t="shared" si="19"/>
        <v>0</v>
      </c>
      <c r="M46" s="22">
        <v>0</v>
      </c>
      <c r="N46" s="22">
        <f t="shared" si="20"/>
        <v>0</v>
      </c>
      <c r="O46" s="24">
        <f t="shared" si="21"/>
        <v>0</v>
      </c>
      <c r="P46" s="24">
        <f t="shared" si="22"/>
        <v>0</v>
      </c>
      <c r="Q46" s="24">
        <f t="shared" si="23"/>
        <v>0</v>
      </c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>
        <f t="shared" si="24"/>
        <v>0</v>
      </c>
      <c r="AT46" s="22"/>
      <c r="AU46" s="22"/>
      <c r="AV46" s="22"/>
      <c r="AW46" s="22"/>
      <c r="AX46" s="22"/>
      <c r="AY46" s="22">
        <f t="shared" si="25"/>
        <v>0</v>
      </c>
      <c r="AZ46" s="22"/>
      <c r="BB46" s="22"/>
      <c r="BC46" s="22"/>
      <c r="BD46" s="22"/>
      <c r="BE46" s="22"/>
      <c r="BF46" s="22"/>
      <c r="BG46" s="22">
        <f t="shared" si="26"/>
        <v>0</v>
      </c>
    </row>
    <row r="47" spans="1:59" x14ac:dyDescent="0.25">
      <c r="A47" s="25" t="s">
        <v>135</v>
      </c>
      <c r="B47" t="s">
        <v>136</v>
      </c>
      <c r="C47" s="22"/>
      <c r="D47" s="22">
        <f t="shared" si="15"/>
        <v>0</v>
      </c>
      <c r="E47" s="22">
        <f t="shared" si="16"/>
        <v>0</v>
      </c>
      <c r="F47" s="22">
        <f t="shared" si="17"/>
        <v>0</v>
      </c>
      <c r="G47" s="22"/>
      <c r="H47" s="22">
        <v>0</v>
      </c>
      <c r="I47" s="22">
        <v>0</v>
      </c>
      <c r="J47" s="22">
        <v>0</v>
      </c>
      <c r="K47" s="22">
        <f t="shared" si="18"/>
        <v>0</v>
      </c>
      <c r="L47" s="22">
        <f t="shared" si="19"/>
        <v>0</v>
      </c>
      <c r="M47" s="22">
        <v>0</v>
      </c>
      <c r="N47" s="22">
        <f t="shared" si="20"/>
        <v>0</v>
      </c>
      <c r="O47" s="24">
        <f t="shared" si="21"/>
        <v>0</v>
      </c>
      <c r="P47" s="24">
        <f t="shared" si="22"/>
        <v>0</v>
      </c>
      <c r="Q47" s="24">
        <f t="shared" si="23"/>
        <v>0</v>
      </c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>
        <f t="shared" si="24"/>
        <v>0</v>
      </c>
      <c r="AT47" s="22"/>
      <c r="AU47" s="22"/>
      <c r="AV47" s="22"/>
      <c r="AW47" s="22"/>
      <c r="AX47" s="22"/>
      <c r="AY47" s="22">
        <f t="shared" si="25"/>
        <v>0</v>
      </c>
      <c r="AZ47" s="22"/>
      <c r="BB47" s="22"/>
      <c r="BC47" s="22"/>
      <c r="BD47" s="22"/>
      <c r="BE47" s="22"/>
      <c r="BF47" s="22"/>
      <c r="BG47" s="22">
        <f t="shared" si="26"/>
        <v>0</v>
      </c>
    </row>
    <row r="48" spans="1:59" x14ac:dyDescent="0.25">
      <c r="A48" s="25" t="s">
        <v>137</v>
      </c>
      <c r="B48" t="s">
        <v>138</v>
      </c>
      <c r="C48" s="22"/>
      <c r="D48" s="22">
        <f t="shared" si="15"/>
        <v>0</v>
      </c>
      <c r="E48" s="22">
        <f t="shared" si="16"/>
        <v>0</v>
      </c>
      <c r="F48" s="22">
        <f t="shared" si="17"/>
        <v>0</v>
      </c>
      <c r="G48" s="22"/>
      <c r="H48" s="22">
        <v>0</v>
      </c>
      <c r="I48" s="22">
        <v>0</v>
      </c>
      <c r="J48" s="22">
        <v>0</v>
      </c>
      <c r="K48" s="22">
        <f t="shared" si="18"/>
        <v>0</v>
      </c>
      <c r="L48" s="22">
        <f t="shared" si="19"/>
        <v>0</v>
      </c>
      <c r="M48" s="22">
        <v>0</v>
      </c>
      <c r="N48" s="22">
        <f t="shared" si="20"/>
        <v>0</v>
      </c>
      <c r="O48" s="24">
        <f t="shared" si="21"/>
        <v>0</v>
      </c>
      <c r="P48" s="24">
        <f t="shared" si="22"/>
        <v>0</v>
      </c>
      <c r="Q48" s="24">
        <f t="shared" si="23"/>
        <v>0</v>
      </c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>
        <f t="shared" si="24"/>
        <v>0</v>
      </c>
      <c r="AT48" s="22"/>
      <c r="AU48" s="22"/>
      <c r="AV48" s="22"/>
      <c r="AW48" s="22"/>
      <c r="AX48" s="22"/>
      <c r="AY48" s="22">
        <f t="shared" si="25"/>
        <v>0</v>
      </c>
      <c r="AZ48" s="22"/>
      <c r="BB48" s="22"/>
      <c r="BC48" s="22"/>
      <c r="BD48" s="22"/>
      <c r="BE48" s="22"/>
      <c r="BF48" s="22"/>
      <c r="BG48" s="22">
        <f t="shared" si="26"/>
        <v>0</v>
      </c>
    </row>
    <row r="49" spans="1:62" x14ac:dyDescent="0.25">
      <c r="A49" s="25" t="s">
        <v>139</v>
      </c>
      <c r="B49" t="s">
        <v>140</v>
      </c>
      <c r="C49" s="22"/>
      <c r="D49" s="22">
        <f t="shared" si="15"/>
        <v>0</v>
      </c>
      <c r="E49" s="22">
        <f t="shared" si="16"/>
        <v>0</v>
      </c>
      <c r="F49" s="22">
        <f t="shared" si="17"/>
        <v>0</v>
      </c>
      <c r="G49" s="22"/>
      <c r="H49" s="22">
        <v>0</v>
      </c>
      <c r="I49" s="22">
        <v>0</v>
      </c>
      <c r="J49" s="22">
        <v>0</v>
      </c>
      <c r="K49" s="22">
        <f t="shared" si="18"/>
        <v>0</v>
      </c>
      <c r="L49" s="22">
        <f t="shared" si="19"/>
        <v>0</v>
      </c>
      <c r="M49" s="22">
        <v>0</v>
      </c>
      <c r="N49" s="22">
        <f t="shared" si="20"/>
        <v>0</v>
      </c>
      <c r="O49" s="24">
        <f t="shared" si="21"/>
        <v>0</v>
      </c>
      <c r="P49" s="24">
        <f t="shared" si="22"/>
        <v>0</v>
      </c>
      <c r="Q49" s="24">
        <f t="shared" si="23"/>
        <v>0</v>
      </c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>
        <f t="shared" si="24"/>
        <v>0</v>
      </c>
      <c r="AT49" s="22"/>
      <c r="AU49" s="22"/>
      <c r="AV49" s="22"/>
      <c r="AW49" s="22"/>
      <c r="AX49" s="22"/>
      <c r="AY49" s="22">
        <f t="shared" si="25"/>
        <v>0</v>
      </c>
      <c r="AZ49" s="22"/>
      <c r="BB49" s="22"/>
      <c r="BC49" s="22"/>
      <c r="BD49" s="22"/>
      <c r="BE49" s="22"/>
      <c r="BF49" s="22"/>
      <c r="BG49" s="22">
        <f t="shared" si="26"/>
        <v>0</v>
      </c>
    </row>
    <row r="50" spans="1:62" x14ac:dyDescent="0.25">
      <c r="A50" s="25" t="s">
        <v>141</v>
      </c>
      <c r="B50" t="s">
        <v>142</v>
      </c>
      <c r="C50" s="22">
        <v>37512500</v>
      </c>
      <c r="D50" s="22">
        <f t="shared" si="15"/>
        <v>0</v>
      </c>
      <c r="E50" s="22">
        <f t="shared" si="16"/>
        <v>0</v>
      </c>
      <c r="F50" s="22">
        <f t="shared" si="17"/>
        <v>37512500</v>
      </c>
      <c r="G50" s="22"/>
      <c r="H50" s="22">
        <v>0</v>
      </c>
      <c r="I50" s="22">
        <v>0</v>
      </c>
      <c r="J50" s="22">
        <v>3699978.65</v>
      </c>
      <c r="K50" s="22">
        <f t="shared" si="18"/>
        <v>3699978.65</v>
      </c>
      <c r="L50" s="22">
        <f t="shared" si="19"/>
        <v>3699978.65</v>
      </c>
      <c r="M50" s="22">
        <v>14490465</v>
      </c>
      <c r="N50" s="22">
        <f t="shared" si="20"/>
        <v>-10790486.35</v>
      </c>
      <c r="O50" s="24">
        <f t="shared" si="21"/>
        <v>33812521.350000001</v>
      </c>
      <c r="P50" s="24">
        <f t="shared" si="22"/>
        <v>23022035</v>
      </c>
      <c r="Q50" s="24">
        <f t="shared" si="23"/>
        <v>23022035</v>
      </c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>
        <f t="shared" si="24"/>
        <v>0</v>
      </c>
      <c r="AT50" s="22"/>
      <c r="AU50" s="22"/>
      <c r="AV50" s="22"/>
      <c r="AW50" s="22"/>
      <c r="AX50" s="22"/>
      <c r="AY50" s="22">
        <f t="shared" si="25"/>
        <v>0</v>
      </c>
      <c r="AZ50" s="22"/>
      <c r="BB50" s="22"/>
      <c r="BC50" s="22"/>
      <c r="BD50" s="22"/>
      <c r="BE50" s="22"/>
      <c r="BF50" s="22"/>
      <c r="BG50" s="22">
        <f>SUM(AZ50:BE50)</f>
        <v>0</v>
      </c>
    </row>
    <row r="51" spans="1:62" x14ac:dyDescent="0.25">
      <c r="A51" s="25" t="s">
        <v>143</v>
      </c>
      <c r="B51" t="s">
        <v>144</v>
      </c>
      <c r="C51" s="22"/>
      <c r="D51" s="22">
        <f t="shared" si="15"/>
        <v>0</v>
      </c>
      <c r="E51" s="22">
        <f t="shared" si="16"/>
        <v>0</v>
      </c>
      <c r="F51" s="22">
        <f t="shared" si="17"/>
        <v>0</v>
      </c>
      <c r="G51" s="22"/>
      <c r="H51" s="22">
        <v>0</v>
      </c>
      <c r="I51" s="22">
        <v>0</v>
      </c>
      <c r="J51" s="22">
        <v>0</v>
      </c>
      <c r="K51" s="22">
        <f t="shared" si="18"/>
        <v>0</v>
      </c>
      <c r="L51" s="22">
        <f t="shared" si="19"/>
        <v>0</v>
      </c>
      <c r="M51" s="22">
        <v>0</v>
      </c>
      <c r="N51" s="22">
        <f t="shared" si="20"/>
        <v>0</v>
      </c>
      <c r="O51" s="24">
        <f t="shared" si="21"/>
        <v>0</v>
      </c>
      <c r="P51" s="24">
        <f t="shared" si="22"/>
        <v>0</v>
      </c>
      <c r="Q51" s="24">
        <f t="shared" si="23"/>
        <v>0</v>
      </c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>
        <f t="shared" si="24"/>
        <v>0</v>
      </c>
      <c r="AT51" s="22"/>
      <c r="AU51" s="22"/>
      <c r="AV51" s="22"/>
      <c r="AW51" s="22"/>
      <c r="AX51" s="22"/>
      <c r="AY51" s="22">
        <f t="shared" si="25"/>
        <v>0</v>
      </c>
      <c r="AZ51" s="22"/>
      <c r="BB51" s="22"/>
      <c r="BC51" s="22"/>
      <c r="BD51" s="22"/>
      <c r="BE51" s="22"/>
      <c r="BF51" s="22"/>
      <c r="BG51" s="22">
        <f t="shared" ref="BG51:BG66" si="27">SUM(AZ51:BD51)</f>
        <v>0</v>
      </c>
    </row>
    <row r="52" spans="1:62" x14ac:dyDescent="0.25">
      <c r="A52" s="25" t="s">
        <v>145</v>
      </c>
      <c r="B52" t="s">
        <v>146</v>
      </c>
      <c r="C52" s="22"/>
      <c r="D52" s="22">
        <f t="shared" si="15"/>
        <v>0</v>
      </c>
      <c r="E52" s="22">
        <f t="shared" si="16"/>
        <v>0</v>
      </c>
      <c r="F52" s="22">
        <f t="shared" si="17"/>
        <v>0</v>
      </c>
      <c r="G52" s="22"/>
      <c r="H52" s="22">
        <v>0</v>
      </c>
      <c r="I52" s="22">
        <v>0</v>
      </c>
      <c r="J52" s="22">
        <v>0</v>
      </c>
      <c r="K52" s="22">
        <f t="shared" si="18"/>
        <v>0</v>
      </c>
      <c r="L52" s="22">
        <f t="shared" si="19"/>
        <v>0</v>
      </c>
      <c r="M52" s="22">
        <v>0</v>
      </c>
      <c r="N52" s="22">
        <f t="shared" si="20"/>
        <v>0</v>
      </c>
      <c r="O52" s="24">
        <f t="shared" si="21"/>
        <v>0</v>
      </c>
      <c r="P52" s="24">
        <f t="shared" si="22"/>
        <v>0</v>
      </c>
      <c r="Q52" s="24">
        <f t="shared" si="23"/>
        <v>0</v>
      </c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>
        <f t="shared" si="24"/>
        <v>0</v>
      </c>
      <c r="AT52" s="22"/>
      <c r="AU52" s="22"/>
      <c r="AV52" s="22"/>
      <c r="AW52" s="22"/>
      <c r="AX52" s="22"/>
      <c r="AY52" s="22">
        <f t="shared" si="25"/>
        <v>0</v>
      </c>
      <c r="AZ52" s="22"/>
      <c r="BB52" s="22"/>
      <c r="BC52" s="22"/>
      <c r="BD52" s="22"/>
      <c r="BE52" s="22"/>
      <c r="BF52" s="22"/>
      <c r="BG52" s="22">
        <f t="shared" si="27"/>
        <v>0</v>
      </c>
    </row>
    <row r="53" spans="1:62" x14ac:dyDescent="0.25">
      <c r="A53" s="25" t="s">
        <v>147</v>
      </c>
      <c r="B53" s="39" t="s">
        <v>148</v>
      </c>
      <c r="C53" s="22"/>
      <c r="D53" s="22">
        <f t="shared" si="15"/>
        <v>0</v>
      </c>
      <c r="E53" s="22">
        <f t="shared" si="16"/>
        <v>0</v>
      </c>
      <c r="F53" s="22">
        <f t="shared" si="17"/>
        <v>0</v>
      </c>
      <c r="G53" s="22"/>
      <c r="H53" s="22">
        <v>0</v>
      </c>
      <c r="I53" s="22">
        <v>0</v>
      </c>
      <c r="J53" s="22">
        <v>0</v>
      </c>
      <c r="K53" s="22">
        <f t="shared" si="18"/>
        <v>0</v>
      </c>
      <c r="L53" s="22">
        <f t="shared" si="19"/>
        <v>0</v>
      </c>
      <c r="M53" s="22">
        <v>0</v>
      </c>
      <c r="N53" s="22">
        <f t="shared" si="20"/>
        <v>0</v>
      </c>
      <c r="O53" s="24">
        <f t="shared" si="21"/>
        <v>0</v>
      </c>
      <c r="P53" s="24">
        <f t="shared" si="22"/>
        <v>0</v>
      </c>
      <c r="Q53" s="24">
        <f t="shared" si="23"/>
        <v>0</v>
      </c>
      <c r="R53" s="22"/>
      <c r="S53" s="22"/>
      <c r="T53" s="22"/>
      <c r="U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>
        <f t="shared" si="24"/>
        <v>0</v>
      </c>
      <c r="AT53" s="22"/>
      <c r="AU53" s="22"/>
      <c r="AV53" s="22"/>
      <c r="AW53" s="22"/>
      <c r="AX53" s="22"/>
      <c r="AY53" s="22">
        <f t="shared" si="25"/>
        <v>0</v>
      </c>
      <c r="AZ53" s="22"/>
      <c r="BB53" s="22"/>
      <c r="BC53" s="22"/>
      <c r="BD53" s="22"/>
      <c r="BE53" s="22"/>
      <c r="BF53" s="22"/>
      <c r="BG53" s="22">
        <f t="shared" si="27"/>
        <v>0</v>
      </c>
    </row>
    <row r="54" spans="1:62" x14ac:dyDescent="0.25">
      <c r="A54" s="25" t="s">
        <v>149</v>
      </c>
      <c r="B54" t="s">
        <v>150</v>
      </c>
      <c r="C54" s="22"/>
      <c r="D54" s="22">
        <f t="shared" si="15"/>
        <v>0</v>
      </c>
      <c r="E54" s="22">
        <f t="shared" si="16"/>
        <v>0</v>
      </c>
      <c r="F54" s="22">
        <f t="shared" si="17"/>
        <v>0</v>
      </c>
      <c r="G54" s="22"/>
      <c r="H54" s="22">
        <v>0</v>
      </c>
      <c r="I54" s="22">
        <v>0</v>
      </c>
      <c r="J54" s="22">
        <v>0</v>
      </c>
      <c r="K54" s="22">
        <f t="shared" si="18"/>
        <v>0</v>
      </c>
      <c r="L54" s="22">
        <f t="shared" si="19"/>
        <v>0</v>
      </c>
      <c r="M54" s="22">
        <v>0</v>
      </c>
      <c r="N54" s="22">
        <f t="shared" si="20"/>
        <v>0</v>
      </c>
      <c r="O54" s="24">
        <f t="shared" si="21"/>
        <v>0</v>
      </c>
      <c r="P54" s="24">
        <f t="shared" si="22"/>
        <v>0</v>
      </c>
      <c r="Q54" s="24">
        <f t="shared" si="23"/>
        <v>0</v>
      </c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>
        <f t="shared" si="24"/>
        <v>0</v>
      </c>
      <c r="AT54" s="22"/>
      <c r="AU54" s="22"/>
      <c r="AV54" s="22"/>
      <c r="AW54" s="22"/>
      <c r="AX54" s="22"/>
      <c r="AY54" s="22">
        <f t="shared" si="25"/>
        <v>0</v>
      </c>
      <c r="AZ54" s="22"/>
      <c r="BB54" s="22"/>
      <c r="BC54" s="22"/>
      <c r="BD54" s="22"/>
      <c r="BE54" s="22"/>
      <c r="BF54" s="22"/>
      <c r="BG54" s="22">
        <f t="shared" si="27"/>
        <v>0</v>
      </c>
    </row>
    <row r="55" spans="1:62" x14ac:dyDescent="0.25">
      <c r="A55" s="25" t="s">
        <v>151</v>
      </c>
      <c r="B55" t="s">
        <v>152</v>
      </c>
      <c r="C55" s="22">
        <v>350000</v>
      </c>
      <c r="D55" s="22">
        <f t="shared" si="15"/>
        <v>0</v>
      </c>
      <c r="E55" s="22">
        <f t="shared" si="16"/>
        <v>0</v>
      </c>
      <c r="F55" s="22">
        <f t="shared" si="17"/>
        <v>350000</v>
      </c>
      <c r="G55" s="22"/>
      <c r="H55" s="22">
        <v>0</v>
      </c>
      <c r="I55" s="22">
        <v>0</v>
      </c>
      <c r="J55" s="22">
        <v>350000</v>
      </c>
      <c r="K55" s="22">
        <f t="shared" si="18"/>
        <v>350000</v>
      </c>
      <c r="L55" s="22">
        <f t="shared" si="19"/>
        <v>350000</v>
      </c>
      <c r="M55" s="22">
        <v>350000</v>
      </c>
      <c r="N55" s="22">
        <f t="shared" si="20"/>
        <v>0</v>
      </c>
      <c r="O55" s="24">
        <f t="shared" si="21"/>
        <v>0</v>
      </c>
      <c r="P55" s="24">
        <f t="shared" si="22"/>
        <v>0</v>
      </c>
      <c r="Q55" s="24">
        <f t="shared" si="23"/>
        <v>0</v>
      </c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>
        <f t="shared" si="24"/>
        <v>0</v>
      </c>
      <c r="AT55" s="22"/>
      <c r="AU55" s="22"/>
      <c r="AV55" s="22"/>
      <c r="AW55" s="22"/>
      <c r="AX55" s="22"/>
      <c r="AY55" s="22">
        <f t="shared" si="25"/>
        <v>0</v>
      </c>
      <c r="AZ55" s="22"/>
      <c r="BB55" s="22"/>
      <c r="BC55" s="22"/>
      <c r="BD55" s="22"/>
      <c r="BE55" s="22"/>
      <c r="BF55" s="22"/>
      <c r="BG55" s="22">
        <f t="shared" si="27"/>
        <v>0</v>
      </c>
    </row>
    <row r="56" spans="1:62" ht="18" customHeight="1" x14ac:dyDescent="0.25">
      <c r="A56" s="25" t="s">
        <v>153</v>
      </c>
      <c r="B56" t="s">
        <v>154</v>
      </c>
      <c r="C56" s="22"/>
      <c r="D56" s="22">
        <f t="shared" si="15"/>
        <v>0</v>
      </c>
      <c r="E56" s="22">
        <f t="shared" si="16"/>
        <v>0</v>
      </c>
      <c r="F56" s="22">
        <f t="shared" si="17"/>
        <v>0</v>
      </c>
      <c r="G56" s="22"/>
      <c r="H56" s="22">
        <v>0</v>
      </c>
      <c r="I56" s="22">
        <v>0</v>
      </c>
      <c r="J56" s="22">
        <v>0</v>
      </c>
      <c r="K56" s="22">
        <f t="shared" si="18"/>
        <v>0</v>
      </c>
      <c r="L56" s="22">
        <f t="shared" si="19"/>
        <v>0</v>
      </c>
      <c r="M56" s="22">
        <v>0</v>
      </c>
      <c r="N56" s="22">
        <f t="shared" si="20"/>
        <v>0</v>
      </c>
      <c r="O56" s="24">
        <f t="shared" si="21"/>
        <v>0</v>
      </c>
      <c r="P56" s="24">
        <f t="shared" si="22"/>
        <v>0</v>
      </c>
      <c r="Q56" s="24">
        <f t="shared" si="23"/>
        <v>0</v>
      </c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>
        <f t="shared" si="24"/>
        <v>0</v>
      </c>
      <c r="AT56" s="22"/>
      <c r="AU56" s="22"/>
      <c r="AV56" s="22"/>
      <c r="AW56" s="22"/>
      <c r="AX56" s="22"/>
      <c r="AY56" s="22">
        <f t="shared" si="25"/>
        <v>0</v>
      </c>
      <c r="AZ56" s="22"/>
      <c r="BB56" s="22"/>
      <c r="BC56" s="22"/>
      <c r="BD56" s="22"/>
      <c r="BE56" s="22"/>
      <c r="BF56" s="22"/>
      <c r="BG56" s="22">
        <f t="shared" si="27"/>
        <v>0</v>
      </c>
    </row>
    <row r="57" spans="1:62" ht="14.25" customHeight="1" x14ac:dyDescent="0.25">
      <c r="A57" s="25" t="s">
        <v>155</v>
      </c>
      <c r="B57" t="s">
        <v>156</v>
      </c>
      <c r="C57" s="22"/>
      <c r="D57" s="22">
        <f t="shared" si="15"/>
        <v>0</v>
      </c>
      <c r="E57" s="22">
        <f t="shared" si="16"/>
        <v>0</v>
      </c>
      <c r="F57" s="22">
        <f t="shared" si="17"/>
        <v>0</v>
      </c>
      <c r="G57" s="22"/>
      <c r="H57" s="22">
        <v>0</v>
      </c>
      <c r="I57" s="22">
        <v>0</v>
      </c>
      <c r="J57" s="22">
        <v>0</v>
      </c>
      <c r="K57" s="22">
        <f t="shared" si="18"/>
        <v>0</v>
      </c>
      <c r="L57" s="22">
        <f t="shared" si="19"/>
        <v>0</v>
      </c>
      <c r="M57" s="22">
        <v>0</v>
      </c>
      <c r="N57" s="22">
        <f t="shared" si="20"/>
        <v>0</v>
      </c>
      <c r="O57" s="24">
        <f t="shared" si="21"/>
        <v>0</v>
      </c>
      <c r="P57" s="24">
        <f t="shared" si="22"/>
        <v>0</v>
      </c>
      <c r="Q57" s="24">
        <f t="shared" si="23"/>
        <v>0</v>
      </c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>
        <f t="shared" si="24"/>
        <v>0</v>
      </c>
      <c r="AT57" s="22"/>
      <c r="AU57" s="22"/>
      <c r="AV57" s="22"/>
      <c r="AW57" s="22"/>
      <c r="AX57" s="22"/>
      <c r="AY57" s="22">
        <f t="shared" si="25"/>
        <v>0</v>
      </c>
      <c r="AZ57" s="22"/>
      <c r="BB57" s="22"/>
      <c r="BC57" s="22"/>
      <c r="BD57" s="22"/>
      <c r="BE57" s="22"/>
      <c r="BF57" s="22"/>
      <c r="BG57" s="22">
        <f t="shared" si="27"/>
        <v>0</v>
      </c>
    </row>
    <row r="58" spans="1:62" ht="14.25" customHeight="1" x14ac:dyDescent="0.25">
      <c r="A58" s="40" t="s">
        <v>157</v>
      </c>
      <c r="B58" s="41" t="s">
        <v>158</v>
      </c>
      <c r="C58" s="22"/>
      <c r="D58" s="22">
        <f t="shared" si="15"/>
        <v>0</v>
      </c>
      <c r="E58" s="22">
        <f t="shared" si="16"/>
        <v>0</v>
      </c>
      <c r="F58" s="22">
        <f t="shared" si="17"/>
        <v>0</v>
      </c>
      <c r="G58" s="22"/>
      <c r="H58" s="22">
        <v>0</v>
      </c>
      <c r="I58" s="22">
        <v>0</v>
      </c>
      <c r="J58" s="22">
        <v>0</v>
      </c>
      <c r="K58" s="22">
        <f t="shared" si="18"/>
        <v>0</v>
      </c>
      <c r="L58" s="22">
        <f t="shared" si="19"/>
        <v>0</v>
      </c>
      <c r="M58" s="22">
        <v>0</v>
      </c>
      <c r="N58" s="22">
        <f t="shared" si="20"/>
        <v>0</v>
      </c>
      <c r="O58" s="24">
        <f t="shared" si="21"/>
        <v>0</v>
      </c>
      <c r="P58" s="24">
        <f t="shared" si="22"/>
        <v>0</v>
      </c>
      <c r="Q58" s="24">
        <f t="shared" si="23"/>
        <v>0</v>
      </c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>
        <f t="shared" si="24"/>
        <v>0</v>
      </c>
      <c r="AT58" s="22"/>
      <c r="AU58" s="22"/>
      <c r="AV58" s="22"/>
      <c r="AW58" s="22"/>
      <c r="AX58" s="22"/>
      <c r="AY58" s="22"/>
      <c r="AZ58" s="22"/>
      <c r="BB58" s="22"/>
      <c r="BC58" s="22"/>
      <c r="BD58" s="22"/>
      <c r="BE58" s="22"/>
      <c r="BF58" s="22"/>
      <c r="BG58" s="22">
        <f t="shared" si="27"/>
        <v>0</v>
      </c>
    </row>
    <row r="59" spans="1:62" x14ac:dyDescent="0.25">
      <c r="A59" s="25" t="s">
        <v>159</v>
      </c>
      <c r="B59" t="s">
        <v>160</v>
      </c>
      <c r="C59" s="22"/>
      <c r="D59" s="22">
        <f t="shared" si="15"/>
        <v>0</v>
      </c>
      <c r="E59" s="22">
        <f t="shared" si="16"/>
        <v>0</v>
      </c>
      <c r="F59" s="22">
        <f t="shared" si="17"/>
        <v>0</v>
      </c>
      <c r="G59" s="22"/>
      <c r="H59" s="22">
        <v>0</v>
      </c>
      <c r="I59" s="22">
        <v>0</v>
      </c>
      <c r="J59" s="22">
        <v>0</v>
      </c>
      <c r="K59" s="22">
        <f t="shared" si="18"/>
        <v>0</v>
      </c>
      <c r="L59" s="22">
        <f t="shared" si="19"/>
        <v>0</v>
      </c>
      <c r="M59" s="22">
        <v>0</v>
      </c>
      <c r="N59" s="22">
        <f t="shared" si="20"/>
        <v>0</v>
      </c>
      <c r="O59" s="24">
        <f t="shared" si="21"/>
        <v>0</v>
      </c>
      <c r="P59" s="24">
        <f t="shared" si="22"/>
        <v>0</v>
      </c>
      <c r="Q59" s="24">
        <f t="shared" si="23"/>
        <v>0</v>
      </c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>
        <f t="shared" si="24"/>
        <v>0</v>
      </c>
      <c r="AT59" s="22"/>
      <c r="AU59" s="22"/>
      <c r="AV59" s="22"/>
      <c r="AW59" s="22"/>
      <c r="AX59" s="22"/>
      <c r="AY59" s="22">
        <f t="shared" ref="AY59:AY65" si="28">+AT59+AU59+AV59+AW59+AX59</f>
        <v>0</v>
      </c>
      <c r="AZ59" s="22"/>
      <c r="BB59" s="22"/>
      <c r="BC59" s="22"/>
      <c r="BD59" s="22"/>
      <c r="BE59" s="22"/>
      <c r="BF59" s="22"/>
      <c r="BG59" s="22">
        <f t="shared" si="27"/>
        <v>0</v>
      </c>
    </row>
    <row r="60" spans="1:62" x14ac:dyDescent="0.25">
      <c r="A60" s="25" t="s">
        <v>161</v>
      </c>
      <c r="B60" t="s">
        <v>162</v>
      </c>
      <c r="C60" s="22"/>
      <c r="D60" s="22">
        <f t="shared" si="15"/>
        <v>0</v>
      </c>
      <c r="E60" s="22">
        <f t="shared" si="16"/>
        <v>0</v>
      </c>
      <c r="F60" s="22">
        <f t="shared" si="17"/>
        <v>0</v>
      </c>
      <c r="G60" s="22"/>
      <c r="H60" s="22">
        <v>0</v>
      </c>
      <c r="I60" s="22">
        <v>0</v>
      </c>
      <c r="J60" s="22">
        <v>0</v>
      </c>
      <c r="K60" s="22">
        <f t="shared" si="18"/>
        <v>0</v>
      </c>
      <c r="L60" s="22">
        <f t="shared" si="19"/>
        <v>0</v>
      </c>
      <c r="M60" s="22">
        <v>0</v>
      </c>
      <c r="N60" s="22">
        <f t="shared" si="20"/>
        <v>0</v>
      </c>
      <c r="O60" s="24">
        <f t="shared" si="21"/>
        <v>0</v>
      </c>
      <c r="P60" s="24">
        <f t="shared" si="22"/>
        <v>0</v>
      </c>
      <c r="Q60" s="24">
        <f t="shared" si="23"/>
        <v>0</v>
      </c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>
        <f t="shared" si="24"/>
        <v>0</v>
      </c>
      <c r="AT60" s="22"/>
      <c r="AU60" s="22"/>
      <c r="AV60" s="22"/>
      <c r="AW60" s="22"/>
      <c r="AX60" s="22"/>
      <c r="AY60" s="22">
        <f t="shared" si="28"/>
        <v>0</v>
      </c>
      <c r="AZ60" s="22"/>
      <c r="BB60" s="22"/>
      <c r="BC60" s="22"/>
      <c r="BD60" s="22"/>
      <c r="BE60" s="22"/>
      <c r="BF60" s="22"/>
      <c r="BG60" s="22">
        <f t="shared" si="27"/>
        <v>0</v>
      </c>
    </row>
    <row r="61" spans="1:62" x14ac:dyDescent="0.25">
      <c r="A61" s="25" t="s">
        <v>163</v>
      </c>
      <c r="B61" t="s">
        <v>164</v>
      </c>
      <c r="C61" s="22"/>
      <c r="D61" s="22">
        <f t="shared" si="15"/>
        <v>0</v>
      </c>
      <c r="E61" s="22">
        <f t="shared" si="16"/>
        <v>0</v>
      </c>
      <c r="F61" s="22">
        <f t="shared" si="17"/>
        <v>0</v>
      </c>
      <c r="G61" s="22"/>
      <c r="H61" s="22">
        <v>0</v>
      </c>
      <c r="I61" s="22">
        <v>0</v>
      </c>
      <c r="J61" s="22">
        <v>0</v>
      </c>
      <c r="K61" s="22">
        <f t="shared" si="18"/>
        <v>0</v>
      </c>
      <c r="L61" s="22">
        <f t="shared" si="19"/>
        <v>0</v>
      </c>
      <c r="M61" s="22">
        <v>0</v>
      </c>
      <c r="N61" s="22">
        <f t="shared" si="20"/>
        <v>0</v>
      </c>
      <c r="O61" s="24">
        <f t="shared" si="21"/>
        <v>0</v>
      </c>
      <c r="P61" s="24">
        <f t="shared" si="22"/>
        <v>0</v>
      </c>
      <c r="Q61" s="24">
        <f t="shared" si="23"/>
        <v>0</v>
      </c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>
        <f t="shared" si="24"/>
        <v>0</v>
      </c>
      <c r="AT61" s="22"/>
      <c r="AU61" s="22"/>
      <c r="AV61" s="22"/>
      <c r="AW61" s="22"/>
      <c r="AX61" s="22"/>
      <c r="AY61" s="22">
        <f t="shared" si="28"/>
        <v>0</v>
      </c>
      <c r="AZ61" s="22"/>
      <c r="BB61" s="22"/>
      <c r="BC61" s="22"/>
      <c r="BD61" s="22"/>
      <c r="BE61" s="22"/>
      <c r="BF61" s="22"/>
      <c r="BG61" s="22">
        <f t="shared" si="27"/>
        <v>0</v>
      </c>
    </row>
    <row r="62" spans="1:62" x14ac:dyDescent="0.25">
      <c r="A62" s="25" t="s">
        <v>165</v>
      </c>
      <c r="B62" t="s">
        <v>166</v>
      </c>
      <c r="C62" s="22"/>
      <c r="D62" s="22">
        <f t="shared" si="15"/>
        <v>0</v>
      </c>
      <c r="E62" s="22">
        <f t="shared" si="16"/>
        <v>0</v>
      </c>
      <c r="F62" s="22">
        <f t="shared" si="17"/>
        <v>0</v>
      </c>
      <c r="G62" s="22"/>
      <c r="H62" s="22">
        <v>0</v>
      </c>
      <c r="I62" s="22">
        <v>0</v>
      </c>
      <c r="J62" s="22">
        <v>0</v>
      </c>
      <c r="K62" s="22">
        <f t="shared" si="18"/>
        <v>0</v>
      </c>
      <c r="L62" s="22">
        <f t="shared" si="19"/>
        <v>0</v>
      </c>
      <c r="M62" s="22">
        <v>0</v>
      </c>
      <c r="N62" s="22">
        <f t="shared" si="20"/>
        <v>0</v>
      </c>
      <c r="O62" s="24">
        <f t="shared" si="21"/>
        <v>0</v>
      </c>
      <c r="P62" s="24">
        <f t="shared" si="22"/>
        <v>0</v>
      </c>
      <c r="Q62" s="24">
        <f t="shared" si="23"/>
        <v>0</v>
      </c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>
        <f t="shared" si="24"/>
        <v>0</v>
      </c>
      <c r="AT62" s="22"/>
      <c r="AU62" s="22"/>
      <c r="AV62" s="22"/>
      <c r="AW62" s="22"/>
      <c r="AX62" s="22"/>
      <c r="AY62" s="22">
        <f t="shared" si="28"/>
        <v>0</v>
      </c>
      <c r="AZ62" s="22"/>
      <c r="BB62" s="22"/>
      <c r="BC62" s="22"/>
      <c r="BD62" s="22"/>
      <c r="BE62" s="22"/>
      <c r="BF62" s="22"/>
      <c r="BG62" s="22">
        <f t="shared" si="27"/>
        <v>0</v>
      </c>
    </row>
    <row r="63" spans="1:62" s="1" customFormat="1" x14ac:dyDescent="0.25">
      <c r="A63" s="25" t="s">
        <v>167</v>
      </c>
      <c r="B63" t="s">
        <v>168</v>
      </c>
      <c r="C63" s="22"/>
      <c r="D63" s="22">
        <f t="shared" si="15"/>
        <v>0</v>
      </c>
      <c r="E63" s="22">
        <f t="shared" si="16"/>
        <v>0</v>
      </c>
      <c r="F63" s="22">
        <f t="shared" si="17"/>
        <v>0</v>
      </c>
      <c r="G63" s="22"/>
      <c r="H63" s="22">
        <v>0</v>
      </c>
      <c r="I63" s="22">
        <v>0</v>
      </c>
      <c r="J63" s="22">
        <v>0</v>
      </c>
      <c r="K63" s="22">
        <f t="shared" si="18"/>
        <v>0</v>
      </c>
      <c r="L63" s="22">
        <f t="shared" si="19"/>
        <v>0</v>
      </c>
      <c r="M63" s="22">
        <v>0</v>
      </c>
      <c r="N63" s="22">
        <f t="shared" si="20"/>
        <v>0</v>
      </c>
      <c r="O63" s="24">
        <f t="shared" si="21"/>
        <v>0</v>
      </c>
      <c r="P63" s="24">
        <f t="shared" si="22"/>
        <v>0</v>
      </c>
      <c r="Q63" s="24">
        <f t="shared" si="23"/>
        <v>0</v>
      </c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>
        <f t="shared" si="24"/>
        <v>0</v>
      </c>
      <c r="AT63" s="22"/>
      <c r="AU63" s="22"/>
      <c r="AV63" s="22"/>
      <c r="AW63" s="22"/>
      <c r="AX63" s="22"/>
      <c r="AY63" s="22">
        <f t="shared" si="28"/>
        <v>0</v>
      </c>
      <c r="AZ63" s="22"/>
      <c r="BA63" s="22"/>
      <c r="BB63" s="22"/>
      <c r="BC63" s="22"/>
      <c r="BD63" s="22"/>
      <c r="BE63" s="22"/>
      <c r="BF63" s="22"/>
      <c r="BG63" s="22">
        <f t="shared" si="27"/>
        <v>0</v>
      </c>
      <c r="BH63"/>
      <c r="BI63"/>
      <c r="BJ63"/>
    </row>
    <row r="64" spans="1:62" ht="22.5" customHeight="1" x14ac:dyDescent="0.25">
      <c r="A64" s="25" t="s">
        <v>169</v>
      </c>
      <c r="B64" t="s">
        <v>170</v>
      </c>
      <c r="C64" s="22"/>
      <c r="D64" s="22">
        <f t="shared" si="15"/>
        <v>0</v>
      </c>
      <c r="E64" s="22">
        <f t="shared" si="16"/>
        <v>0</v>
      </c>
      <c r="F64" s="22">
        <f t="shared" si="17"/>
        <v>0</v>
      </c>
      <c r="G64" s="22"/>
      <c r="H64" s="22">
        <v>0</v>
      </c>
      <c r="I64" s="22">
        <v>0</v>
      </c>
      <c r="J64" s="22">
        <v>0</v>
      </c>
      <c r="K64" s="22">
        <f t="shared" si="18"/>
        <v>0</v>
      </c>
      <c r="L64" s="22">
        <f t="shared" si="19"/>
        <v>0</v>
      </c>
      <c r="M64" s="22">
        <v>0</v>
      </c>
      <c r="N64" s="22">
        <f t="shared" si="20"/>
        <v>0</v>
      </c>
      <c r="O64" s="24">
        <f t="shared" si="21"/>
        <v>0</v>
      </c>
      <c r="P64" s="24">
        <f t="shared" si="22"/>
        <v>0</v>
      </c>
      <c r="Q64" s="24">
        <f t="shared" si="23"/>
        <v>0</v>
      </c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>
        <f t="shared" si="24"/>
        <v>0</v>
      </c>
      <c r="AT64" s="22"/>
      <c r="AU64" s="22"/>
      <c r="AV64" s="22"/>
      <c r="AW64" s="22"/>
      <c r="AX64" s="22"/>
      <c r="AY64" s="22">
        <f t="shared" si="28"/>
        <v>0</v>
      </c>
      <c r="AZ64" s="22"/>
      <c r="BB64" s="22"/>
      <c r="BC64" s="22"/>
      <c r="BD64" s="22"/>
      <c r="BE64" s="22"/>
      <c r="BF64" s="22"/>
      <c r="BG64" s="22">
        <f t="shared" si="27"/>
        <v>0</v>
      </c>
    </row>
    <row r="65" spans="1:59" ht="22.5" customHeight="1" x14ac:dyDescent="0.25">
      <c r="A65" s="25" t="s">
        <v>171</v>
      </c>
      <c r="B65" s="39" t="s">
        <v>172</v>
      </c>
      <c r="C65" s="22"/>
      <c r="D65" s="22">
        <f t="shared" si="15"/>
        <v>0</v>
      </c>
      <c r="E65" s="22">
        <f t="shared" si="16"/>
        <v>0</v>
      </c>
      <c r="F65" s="22">
        <f t="shared" si="17"/>
        <v>0</v>
      </c>
      <c r="G65" s="22"/>
      <c r="H65" s="22">
        <v>0</v>
      </c>
      <c r="I65" s="22">
        <v>0</v>
      </c>
      <c r="J65" s="22">
        <v>0</v>
      </c>
      <c r="K65" s="22">
        <f t="shared" si="18"/>
        <v>0</v>
      </c>
      <c r="L65" s="22">
        <f t="shared" si="19"/>
        <v>0</v>
      </c>
      <c r="M65" s="22">
        <v>0</v>
      </c>
      <c r="N65" s="22">
        <f t="shared" si="20"/>
        <v>0</v>
      </c>
      <c r="O65" s="24">
        <f t="shared" si="21"/>
        <v>0</v>
      </c>
      <c r="P65" s="24">
        <f t="shared" si="22"/>
        <v>0</v>
      </c>
      <c r="Q65" s="24">
        <f t="shared" si="23"/>
        <v>0</v>
      </c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>
        <f t="shared" si="24"/>
        <v>0</v>
      </c>
      <c r="AT65" s="22"/>
      <c r="AU65" s="22"/>
      <c r="AV65" s="22"/>
      <c r="AW65" s="22"/>
      <c r="AX65" s="22"/>
      <c r="AY65" s="22">
        <f t="shared" si="28"/>
        <v>0</v>
      </c>
      <c r="AZ65" s="22"/>
      <c r="BB65" s="22"/>
      <c r="BC65" s="22"/>
      <c r="BD65" s="22"/>
      <c r="BE65" s="22"/>
      <c r="BF65" s="22"/>
      <c r="BG65" s="22">
        <f t="shared" si="27"/>
        <v>0</v>
      </c>
    </row>
    <row r="66" spans="1:59" ht="13.5" customHeight="1" x14ac:dyDescent="0.25">
      <c r="A66" s="25" t="s">
        <v>173</v>
      </c>
      <c r="B66" s="39" t="s">
        <v>307</v>
      </c>
      <c r="C66" s="22"/>
      <c r="D66" s="22">
        <f t="shared" si="15"/>
        <v>0</v>
      </c>
      <c r="E66" s="22">
        <f t="shared" si="16"/>
        <v>0</v>
      </c>
      <c r="F66" s="22">
        <f t="shared" si="17"/>
        <v>0</v>
      </c>
      <c r="G66" s="22"/>
      <c r="H66" s="22">
        <v>0</v>
      </c>
      <c r="I66" s="22">
        <v>0</v>
      </c>
      <c r="J66" s="22">
        <v>0</v>
      </c>
      <c r="K66" s="22">
        <f t="shared" si="18"/>
        <v>0</v>
      </c>
      <c r="L66" s="22">
        <f t="shared" si="19"/>
        <v>0</v>
      </c>
      <c r="M66" s="22">
        <v>0</v>
      </c>
      <c r="N66" s="22">
        <f t="shared" si="20"/>
        <v>0</v>
      </c>
      <c r="O66" s="24">
        <f t="shared" si="21"/>
        <v>0</v>
      </c>
      <c r="P66" s="24">
        <f t="shared" si="22"/>
        <v>0</v>
      </c>
      <c r="Q66" s="24">
        <f t="shared" si="23"/>
        <v>0</v>
      </c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>
        <f t="shared" si="24"/>
        <v>0</v>
      </c>
      <c r="AT66" s="22"/>
      <c r="AU66" s="22"/>
      <c r="AV66" s="22"/>
      <c r="AW66" s="22"/>
      <c r="AX66" s="22"/>
      <c r="AY66" s="22"/>
      <c r="AZ66" s="22"/>
      <c r="BB66" s="22"/>
      <c r="BC66" s="22"/>
      <c r="BD66" s="22"/>
      <c r="BE66" s="22"/>
      <c r="BF66" s="22"/>
      <c r="BG66" s="22">
        <f t="shared" si="27"/>
        <v>0</v>
      </c>
    </row>
    <row r="67" spans="1:59" ht="13.5" customHeight="1" x14ac:dyDescent="0.25">
      <c r="A67" s="25" t="s">
        <v>175</v>
      </c>
      <c r="B67" s="39" t="s">
        <v>176</v>
      </c>
      <c r="C67" s="22"/>
      <c r="D67" s="22">
        <f t="shared" si="15"/>
        <v>0</v>
      </c>
      <c r="E67" s="22">
        <f t="shared" si="16"/>
        <v>0</v>
      </c>
      <c r="F67" s="22">
        <f t="shared" si="17"/>
        <v>0</v>
      </c>
      <c r="G67" s="22"/>
      <c r="H67" s="22"/>
      <c r="I67" s="22"/>
      <c r="J67" s="22"/>
      <c r="K67" s="22"/>
      <c r="L67" s="22"/>
      <c r="M67" s="22"/>
      <c r="N67" s="22"/>
      <c r="O67" s="24"/>
      <c r="Q67" s="24">
        <f t="shared" si="23"/>
        <v>0</v>
      </c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2"/>
      <c r="AS67" s="22"/>
      <c r="AT67" s="22"/>
      <c r="AU67" s="22"/>
      <c r="AV67" s="22"/>
      <c r="AW67" s="22"/>
      <c r="AX67" s="22"/>
      <c r="AY67" s="22"/>
      <c r="AZ67" s="22"/>
      <c r="BB67" s="22"/>
      <c r="BC67" s="22"/>
      <c r="BD67" s="22"/>
      <c r="BE67" s="22"/>
      <c r="BF67" s="22"/>
      <c r="BG67" s="22"/>
    </row>
    <row r="68" spans="1:59" ht="13.5" customHeight="1" x14ac:dyDescent="0.25">
      <c r="A68" s="25" t="s">
        <v>177</v>
      </c>
      <c r="B68" s="39" t="s">
        <v>178</v>
      </c>
      <c r="C68" s="22"/>
      <c r="D68" s="22">
        <f t="shared" si="15"/>
        <v>0</v>
      </c>
      <c r="E68" s="22">
        <f t="shared" si="16"/>
        <v>0</v>
      </c>
      <c r="F68" s="22">
        <f t="shared" si="17"/>
        <v>0</v>
      </c>
      <c r="G68" s="22"/>
      <c r="H68" s="22">
        <v>0</v>
      </c>
      <c r="I68" s="22">
        <v>0</v>
      </c>
      <c r="J68" s="22">
        <v>0</v>
      </c>
      <c r="K68" s="22">
        <f>SUM(H68:J68)</f>
        <v>0</v>
      </c>
      <c r="L68" s="22">
        <f>+K68+G68</f>
        <v>0</v>
      </c>
      <c r="M68" s="22">
        <v>0</v>
      </c>
      <c r="N68" s="22">
        <f>IF(M68&gt;0,(L68-M68),0)</f>
        <v>0</v>
      </c>
      <c r="O68" s="24">
        <f>F68-L68</f>
        <v>0</v>
      </c>
      <c r="P68" s="24">
        <f>+F68-M68</f>
        <v>0</v>
      </c>
      <c r="Q68" s="24">
        <f t="shared" si="23"/>
        <v>0</v>
      </c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>
        <f>SUM(R68:AR68)</f>
        <v>0</v>
      </c>
      <c r="AT68" s="22"/>
      <c r="AU68" s="22"/>
      <c r="AV68" s="22"/>
      <c r="AW68" s="22"/>
      <c r="AX68" s="22"/>
      <c r="AY68" s="22">
        <f>+AT68+AU68+AV68+AW68+AX68</f>
        <v>0</v>
      </c>
      <c r="AZ68" s="22"/>
      <c r="BB68" s="22"/>
      <c r="BC68" s="22"/>
      <c r="BD68" s="22"/>
      <c r="BE68" s="22"/>
      <c r="BF68" s="22"/>
      <c r="BG68" s="22">
        <f>SUM(AZ68:BD68)</f>
        <v>0</v>
      </c>
    </row>
    <row r="69" spans="1:59" x14ac:dyDescent="0.25">
      <c r="A69" s="25" t="s">
        <v>179</v>
      </c>
      <c r="B69" t="s">
        <v>180</v>
      </c>
      <c r="C69" s="22"/>
      <c r="D69" s="22">
        <f t="shared" si="15"/>
        <v>0</v>
      </c>
      <c r="E69" s="22">
        <f t="shared" si="16"/>
        <v>0</v>
      </c>
      <c r="F69" s="22">
        <f t="shared" si="17"/>
        <v>0</v>
      </c>
      <c r="G69" s="22"/>
      <c r="H69" s="22">
        <v>0</v>
      </c>
      <c r="I69" s="22">
        <v>0</v>
      </c>
      <c r="J69" s="22">
        <v>0</v>
      </c>
      <c r="K69" s="22">
        <f>SUM(H69:J69)</f>
        <v>0</v>
      </c>
      <c r="L69" s="22">
        <f>+K69+G69</f>
        <v>0</v>
      </c>
      <c r="M69" s="22">
        <v>0</v>
      </c>
      <c r="N69" s="22">
        <f>IF(M69&gt;0,(L69-M69),0)</f>
        <v>0</v>
      </c>
      <c r="O69" s="24">
        <f>F69-L69</f>
        <v>0</v>
      </c>
      <c r="P69" s="24">
        <f>+F69-M69</f>
        <v>0</v>
      </c>
      <c r="Q69" s="24">
        <f t="shared" si="23"/>
        <v>0</v>
      </c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>
        <f>SUM(R69:AR69)</f>
        <v>0</v>
      </c>
      <c r="AT69" s="22"/>
      <c r="AU69" s="22"/>
      <c r="AV69" s="22"/>
      <c r="AW69" s="22"/>
      <c r="AX69" s="22"/>
      <c r="AY69" s="22">
        <f>+AT69+AU69+AV69+AW69+AX69</f>
        <v>0</v>
      </c>
      <c r="AZ69" s="22"/>
      <c r="BB69" s="22"/>
      <c r="BC69" s="22"/>
      <c r="BD69" s="22"/>
      <c r="BE69" s="22"/>
      <c r="BF69" s="22"/>
      <c r="BG69" s="22">
        <f>SUM(AZ69:BD69)</f>
        <v>0</v>
      </c>
    </row>
    <row r="70" spans="1:59" x14ac:dyDescent="0.25">
      <c r="A70" s="25"/>
      <c r="C70" s="22"/>
      <c r="D70" s="22"/>
      <c r="E70" s="22"/>
      <c r="F70" s="22"/>
      <c r="G70" s="22"/>
      <c r="M70" s="22"/>
      <c r="N70" s="22"/>
      <c r="O70" s="22"/>
      <c r="P70" s="37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  <c r="AZ70" s="22"/>
      <c r="BB70" s="22"/>
      <c r="BC70" s="22"/>
      <c r="BD70" s="22"/>
      <c r="BE70" s="22"/>
      <c r="BF70" s="22"/>
      <c r="BG70" s="3"/>
    </row>
    <row r="71" spans="1:59" x14ac:dyDescent="0.25">
      <c r="A71" s="35" t="s">
        <v>181</v>
      </c>
      <c r="B71" s="38" t="s">
        <v>182</v>
      </c>
      <c r="C71" s="18">
        <f t="shared" ref="C71:AH71" si="29">SUM(C73:C92)</f>
        <v>200000</v>
      </c>
      <c r="D71" s="18">
        <f t="shared" si="29"/>
        <v>0</v>
      </c>
      <c r="E71" s="18">
        <f t="shared" si="29"/>
        <v>0</v>
      </c>
      <c r="F71" s="18">
        <f t="shared" si="29"/>
        <v>200000</v>
      </c>
      <c r="G71" s="18">
        <f t="shared" si="29"/>
        <v>0</v>
      </c>
      <c r="H71" s="18">
        <f t="shared" si="29"/>
        <v>0</v>
      </c>
      <c r="I71" s="18">
        <f t="shared" si="29"/>
        <v>0</v>
      </c>
      <c r="J71" s="18">
        <f t="shared" si="29"/>
        <v>0</v>
      </c>
      <c r="K71" s="18">
        <f t="shared" si="29"/>
        <v>0</v>
      </c>
      <c r="L71" s="18">
        <f t="shared" si="29"/>
        <v>0</v>
      </c>
      <c r="M71" s="18">
        <f t="shared" si="29"/>
        <v>0</v>
      </c>
      <c r="N71" s="18">
        <f t="shared" si="29"/>
        <v>0</v>
      </c>
      <c r="O71" s="18">
        <f t="shared" si="29"/>
        <v>200000</v>
      </c>
      <c r="P71" s="18">
        <f t="shared" si="29"/>
        <v>200000</v>
      </c>
      <c r="Q71" s="19">
        <f t="shared" si="29"/>
        <v>200000</v>
      </c>
      <c r="R71" s="18">
        <f t="shared" si="29"/>
        <v>0</v>
      </c>
      <c r="S71" s="18">
        <f t="shared" si="29"/>
        <v>0</v>
      </c>
      <c r="T71" s="18">
        <f t="shared" si="29"/>
        <v>0</v>
      </c>
      <c r="U71" s="18">
        <f t="shared" si="29"/>
        <v>0</v>
      </c>
      <c r="V71" s="18">
        <f t="shared" si="29"/>
        <v>0</v>
      </c>
      <c r="W71" s="18">
        <f t="shared" si="29"/>
        <v>0</v>
      </c>
      <c r="X71" s="18">
        <f t="shared" si="29"/>
        <v>0</v>
      </c>
      <c r="Y71" s="18">
        <f t="shared" si="29"/>
        <v>0</v>
      </c>
      <c r="Z71" s="18">
        <f t="shared" si="29"/>
        <v>0</v>
      </c>
      <c r="AA71" s="18">
        <f t="shared" si="29"/>
        <v>0</v>
      </c>
      <c r="AB71" s="18">
        <f t="shared" si="29"/>
        <v>0</v>
      </c>
      <c r="AC71" s="18">
        <f t="shared" si="29"/>
        <v>0</v>
      </c>
      <c r="AD71" s="18">
        <f t="shared" si="29"/>
        <v>0</v>
      </c>
      <c r="AE71" s="18">
        <f t="shared" si="29"/>
        <v>0</v>
      </c>
      <c r="AF71" s="18">
        <f t="shared" si="29"/>
        <v>0</v>
      </c>
      <c r="AG71" s="18">
        <f t="shared" si="29"/>
        <v>0</v>
      </c>
      <c r="AH71" s="18">
        <f t="shared" si="29"/>
        <v>0</v>
      </c>
      <c r="AI71" s="18">
        <f t="shared" ref="AI71:BG71" si="30">SUM(AI73:AI92)</f>
        <v>0</v>
      </c>
      <c r="AJ71" s="18">
        <f t="shared" si="30"/>
        <v>0</v>
      </c>
      <c r="AK71" s="18">
        <f t="shared" si="30"/>
        <v>0</v>
      </c>
      <c r="AL71" s="18">
        <f t="shared" si="30"/>
        <v>0</v>
      </c>
      <c r="AM71" s="18">
        <f t="shared" si="30"/>
        <v>0</v>
      </c>
      <c r="AN71" s="18">
        <f t="shared" si="30"/>
        <v>0</v>
      </c>
      <c r="AO71" s="18">
        <f t="shared" si="30"/>
        <v>0</v>
      </c>
      <c r="AP71" s="18">
        <f t="shared" si="30"/>
        <v>0</v>
      </c>
      <c r="AQ71" s="18">
        <f t="shared" si="30"/>
        <v>0</v>
      </c>
      <c r="AR71" s="18">
        <f t="shared" si="30"/>
        <v>0</v>
      </c>
      <c r="AS71" s="18">
        <f t="shared" si="30"/>
        <v>0</v>
      </c>
      <c r="AT71" s="18">
        <f t="shared" si="30"/>
        <v>0</v>
      </c>
      <c r="AU71" s="18">
        <f t="shared" si="30"/>
        <v>0</v>
      </c>
      <c r="AV71" s="18">
        <f t="shared" si="30"/>
        <v>0</v>
      </c>
      <c r="AW71" s="18">
        <f t="shared" si="30"/>
        <v>0</v>
      </c>
      <c r="AX71" s="18">
        <f t="shared" si="30"/>
        <v>0</v>
      </c>
      <c r="AY71" s="18">
        <f t="shared" si="30"/>
        <v>0</v>
      </c>
      <c r="AZ71" s="18">
        <f t="shared" si="30"/>
        <v>0</v>
      </c>
      <c r="BA71" s="18">
        <f t="shared" si="30"/>
        <v>0</v>
      </c>
      <c r="BB71" s="18">
        <f t="shared" si="30"/>
        <v>0</v>
      </c>
      <c r="BC71" s="18">
        <f t="shared" si="30"/>
        <v>0</v>
      </c>
      <c r="BD71" s="18">
        <f t="shared" si="30"/>
        <v>0</v>
      </c>
      <c r="BE71" s="18">
        <f t="shared" si="30"/>
        <v>0</v>
      </c>
      <c r="BF71" s="18">
        <f t="shared" si="30"/>
        <v>0</v>
      </c>
      <c r="BG71" s="18">
        <f t="shared" si="30"/>
        <v>0</v>
      </c>
    </row>
    <row r="72" spans="1:59" x14ac:dyDescent="0.25">
      <c r="A72" s="25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  <c r="AZ72" s="22"/>
      <c r="BB72" s="22"/>
      <c r="BC72" s="22"/>
      <c r="BD72" s="22"/>
      <c r="BE72" s="22"/>
      <c r="BF72" s="22"/>
      <c r="BG72" s="3"/>
    </row>
    <row r="73" spans="1:59" x14ac:dyDescent="0.25">
      <c r="A73" s="25" t="s">
        <v>183</v>
      </c>
      <c r="B73" t="s">
        <v>184</v>
      </c>
      <c r="C73" s="22"/>
      <c r="D73" s="22">
        <f t="shared" ref="D73:D92" si="31">+BG73</f>
        <v>0</v>
      </c>
      <c r="E73" s="22">
        <f t="shared" ref="E73:E92" si="32">+AS73+AY73</f>
        <v>0</v>
      </c>
      <c r="F73" s="22">
        <f t="shared" ref="F73:F92" si="33">+C73+D73+E73</f>
        <v>0</v>
      </c>
      <c r="G73" s="22"/>
      <c r="H73" s="22">
        <v>0</v>
      </c>
      <c r="I73" s="22">
        <v>0</v>
      </c>
      <c r="J73" s="22">
        <v>0</v>
      </c>
      <c r="K73" s="22">
        <f t="shared" ref="K73:K92" si="34">SUM(H73:J73)</f>
        <v>0</v>
      </c>
      <c r="L73" s="22">
        <f t="shared" ref="L73:L92" si="35">+K73+G73</f>
        <v>0</v>
      </c>
      <c r="M73" s="22">
        <v>0</v>
      </c>
      <c r="N73" s="22">
        <f t="shared" ref="N73:N92" si="36">IF(M73&gt;0,(L73-M73),0)</f>
        <v>0</v>
      </c>
      <c r="O73" s="24">
        <f t="shared" ref="O73:O92" si="37">F73-L73</f>
        <v>0</v>
      </c>
      <c r="P73" s="24">
        <f t="shared" ref="P73:P92" si="38">+F73-M73</f>
        <v>0</v>
      </c>
      <c r="Q73" s="24">
        <f t="shared" ref="Q73:Q92" si="39">IF(N73&gt;0,(F73-L73-N73),(F73-L73+N73))</f>
        <v>0</v>
      </c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>
        <f t="shared" ref="AS73:AS92" si="40">SUM(R73:AR73)</f>
        <v>0</v>
      </c>
      <c r="AT73" s="22"/>
      <c r="AU73" s="22"/>
      <c r="AV73" s="22"/>
      <c r="AW73" s="22"/>
      <c r="AX73" s="22"/>
      <c r="AY73" s="22">
        <f t="shared" ref="AY73:AY92" si="41">+AT73+AU73+AV73+AW73+AX73</f>
        <v>0</v>
      </c>
      <c r="AZ73" s="22"/>
      <c r="BB73" s="22"/>
      <c r="BC73" s="22"/>
      <c r="BD73" s="22"/>
      <c r="BE73" s="22"/>
      <c r="BF73" s="22"/>
      <c r="BG73" s="22">
        <f t="shared" ref="BG73:BG92" si="42">SUM(AZ73:BD73)</f>
        <v>0</v>
      </c>
    </row>
    <row r="74" spans="1:59" x14ac:dyDescent="0.25">
      <c r="A74" s="25" t="s">
        <v>185</v>
      </c>
      <c r="B74" t="s">
        <v>186</v>
      </c>
      <c r="C74" s="22"/>
      <c r="D74" s="22">
        <f t="shared" si="31"/>
        <v>0</v>
      </c>
      <c r="E74" s="22">
        <f t="shared" si="32"/>
        <v>0</v>
      </c>
      <c r="F74" s="22">
        <f t="shared" si="33"/>
        <v>0</v>
      </c>
      <c r="G74" s="22"/>
      <c r="H74" s="22">
        <v>0</v>
      </c>
      <c r="I74" s="22">
        <v>0</v>
      </c>
      <c r="J74" s="22">
        <v>0</v>
      </c>
      <c r="K74" s="22">
        <f t="shared" si="34"/>
        <v>0</v>
      </c>
      <c r="L74" s="22">
        <f t="shared" si="35"/>
        <v>0</v>
      </c>
      <c r="M74" s="22">
        <v>0</v>
      </c>
      <c r="N74" s="22">
        <f t="shared" si="36"/>
        <v>0</v>
      </c>
      <c r="O74" s="24">
        <f t="shared" si="37"/>
        <v>0</v>
      </c>
      <c r="P74" s="24">
        <f t="shared" si="38"/>
        <v>0</v>
      </c>
      <c r="Q74" s="24">
        <f t="shared" si="39"/>
        <v>0</v>
      </c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>
        <f t="shared" si="40"/>
        <v>0</v>
      </c>
      <c r="AT74" s="22"/>
      <c r="AU74" s="22"/>
      <c r="AV74" s="22"/>
      <c r="AW74" s="22"/>
      <c r="AX74" s="22"/>
      <c r="AY74" s="22">
        <f t="shared" si="41"/>
        <v>0</v>
      </c>
      <c r="AZ74" s="22"/>
      <c r="BB74" s="22"/>
      <c r="BC74" s="22"/>
      <c r="BD74" s="22"/>
      <c r="BE74" s="22"/>
      <c r="BF74" s="22"/>
      <c r="BG74" s="22">
        <f t="shared" si="42"/>
        <v>0</v>
      </c>
    </row>
    <row r="75" spans="1:59" x14ac:dyDescent="0.25">
      <c r="A75" s="25" t="s">
        <v>187</v>
      </c>
      <c r="B75" t="s">
        <v>188</v>
      </c>
      <c r="C75" s="22">
        <v>100000</v>
      </c>
      <c r="D75" s="22">
        <f t="shared" si="31"/>
        <v>0</v>
      </c>
      <c r="E75" s="22">
        <f t="shared" si="32"/>
        <v>0</v>
      </c>
      <c r="F75" s="22">
        <f t="shared" si="33"/>
        <v>100000</v>
      </c>
      <c r="G75" s="22"/>
      <c r="H75" s="22">
        <v>0</v>
      </c>
      <c r="I75" s="22">
        <v>0</v>
      </c>
      <c r="J75" s="22">
        <v>0</v>
      </c>
      <c r="K75" s="22">
        <f t="shared" si="34"/>
        <v>0</v>
      </c>
      <c r="L75" s="22">
        <f t="shared" si="35"/>
        <v>0</v>
      </c>
      <c r="M75" s="22">
        <v>0</v>
      </c>
      <c r="N75" s="22">
        <f t="shared" si="36"/>
        <v>0</v>
      </c>
      <c r="O75" s="24">
        <f t="shared" si="37"/>
        <v>100000</v>
      </c>
      <c r="P75" s="24">
        <f t="shared" si="38"/>
        <v>100000</v>
      </c>
      <c r="Q75" s="24">
        <f t="shared" si="39"/>
        <v>100000</v>
      </c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>
        <f t="shared" si="40"/>
        <v>0</v>
      </c>
      <c r="AT75" s="22"/>
      <c r="AU75" s="22"/>
      <c r="AV75" s="22"/>
      <c r="AW75" s="22"/>
      <c r="AX75" s="22"/>
      <c r="AY75" s="22">
        <f t="shared" si="41"/>
        <v>0</v>
      </c>
      <c r="AZ75" s="22"/>
      <c r="BB75" s="22"/>
      <c r="BC75" s="22"/>
      <c r="BD75" s="22"/>
      <c r="BE75" s="22"/>
      <c r="BF75" s="22"/>
      <c r="BG75" s="22">
        <f t="shared" si="42"/>
        <v>0</v>
      </c>
    </row>
    <row r="76" spans="1:59" x14ac:dyDescent="0.25">
      <c r="A76" s="25" t="s">
        <v>189</v>
      </c>
      <c r="B76" t="s">
        <v>190</v>
      </c>
      <c r="C76" s="22"/>
      <c r="D76" s="22">
        <f t="shared" si="31"/>
        <v>0</v>
      </c>
      <c r="E76" s="22">
        <f t="shared" si="32"/>
        <v>0</v>
      </c>
      <c r="F76" s="22">
        <f t="shared" si="33"/>
        <v>0</v>
      </c>
      <c r="G76" s="22"/>
      <c r="H76" s="22">
        <v>0</v>
      </c>
      <c r="I76" s="22">
        <v>0</v>
      </c>
      <c r="J76" s="22">
        <v>0</v>
      </c>
      <c r="K76" s="22">
        <f t="shared" si="34"/>
        <v>0</v>
      </c>
      <c r="L76" s="22">
        <f t="shared" si="35"/>
        <v>0</v>
      </c>
      <c r="M76" s="22">
        <v>0</v>
      </c>
      <c r="N76" s="22">
        <f t="shared" si="36"/>
        <v>0</v>
      </c>
      <c r="O76" s="24">
        <f t="shared" si="37"/>
        <v>0</v>
      </c>
      <c r="P76" s="24">
        <f t="shared" si="38"/>
        <v>0</v>
      </c>
      <c r="Q76" s="24">
        <f t="shared" si="39"/>
        <v>0</v>
      </c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>
        <f t="shared" si="40"/>
        <v>0</v>
      </c>
      <c r="AT76" s="22"/>
      <c r="AU76" s="22"/>
      <c r="AV76" s="22"/>
      <c r="AW76" s="22"/>
      <c r="AX76" s="22"/>
      <c r="AY76" s="22">
        <f t="shared" si="41"/>
        <v>0</v>
      </c>
      <c r="AZ76" s="22"/>
      <c r="BB76" s="22"/>
      <c r="BC76" s="22"/>
      <c r="BD76" s="22"/>
      <c r="BE76" s="22"/>
      <c r="BF76" s="22"/>
      <c r="BG76" s="22">
        <f t="shared" si="42"/>
        <v>0</v>
      </c>
    </row>
    <row r="77" spans="1:59" x14ac:dyDescent="0.25">
      <c r="A77" s="25" t="s">
        <v>191</v>
      </c>
      <c r="B77" t="s">
        <v>192</v>
      </c>
      <c r="C77" s="22"/>
      <c r="D77" s="22">
        <f t="shared" si="31"/>
        <v>0</v>
      </c>
      <c r="E77" s="22">
        <f t="shared" si="32"/>
        <v>0</v>
      </c>
      <c r="F77" s="22">
        <f t="shared" si="33"/>
        <v>0</v>
      </c>
      <c r="G77" s="22"/>
      <c r="H77" s="22">
        <v>0</v>
      </c>
      <c r="I77" s="22">
        <v>0</v>
      </c>
      <c r="J77" s="22">
        <v>0</v>
      </c>
      <c r="K77" s="22">
        <f t="shared" si="34"/>
        <v>0</v>
      </c>
      <c r="L77" s="22">
        <f t="shared" si="35"/>
        <v>0</v>
      </c>
      <c r="M77" s="22">
        <v>0</v>
      </c>
      <c r="N77" s="22">
        <f t="shared" si="36"/>
        <v>0</v>
      </c>
      <c r="O77" s="24">
        <f t="shared" si="37"/>
        <v>0</v>
      </c>
      <c r="P77" s="24">
        <f t="shared" si="38"/>
        <v>0</v>
      </c>
      <c r="Q77" s="24">
        <f t="shared" si="39"/>
        <v>0</v>
      </c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>
        <f t="shared" si="40"/>
        <v>0</v>
      </c>
      <c r="AT77" s="22"/>
      <c r="AU77" s="22"/>
      <c r="AV77" s="22"/>
      <c r="AW77" s="22"/>
      <c r="AX77" s="22"/>
      <c r="AY77" s="22">
        <f t="shared" si="41"/>
        <v>0</v>
      </c>
      <c r="AZ77" s="22"/>
      <c r="BB77" s="22"/>
      <c r="BC77" s="22"/>
      <c r="BD77" s="22"/>
      <c r="BE77" s="22"/>
      <c r="BF77" s="22"/>
      <c r="BG77" s="22">
        <f t="shared" si="42"/>
        <v>0</v>
      </c>
    </row>
    <row r="78" spans="1:59" x14ac:dyDescent="0.25">
      <c r="A78" s="25" t="s">
        <v>193</v>
      </c>
      <c r="B78" t="s">
        <v>194</v>
      </c>
      <c r="C78" s="22"/>
      <c r="D78" s="22">
        <f t="shared" si="31"/>
        <v>0</v>
      </c>
      <c r="E78" s="22">
        <f t="shared" si="32"/>
        <v>0</v>
      </c>
      <c r="F78" s="22">
        <f t="shared" si="33"/>
        <v>0</v>
      </c>
      <c r="G78" s="22"/>
      <c r="H78" s="22">
        <v>0</v>
      </c>
      <c r="I78" s="22">
        <v>0</v>
      </c>
      <c r="J78" s="22">
        <v>0</v>
      </c>
      <c r="K78" s="22">
        <f t="shared" si="34"/>
        <v>0</v>
      </c>
      <c r="L78" s="22">
        <f t="shared" si="35"/>
        <v>0</v>
      </c>
      <c r="M78" s="22">
        <v>0</v>
      </c>
      <c r="N78" s="22">
        <f t="shared" si="36"/>
        <v>0</v>
      </c>
      <c r="O78" s="24">
        <f t="shared" si="37"/>
        <v>0</v>
      </c>
      <c r="P78" s="24">
        <f t="shared" si="38"/>
        <v>0</v>
      </c>
      <c r="Q78" s="24">
        <f t="shared" si="39"/>
        <v>0</v>
      </c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>
        <f t="shared" si="40"/>
        <v>0</v>
      </c>
      <c r="AT78" s="22"/>
      <c r="AU78" s="22"/>
      <c r="AV78" s="22"/>
      <c r="AW78" s="22"/>
      <c r="AX78" s="22"/>
      <c r="AY78" s="22">
        <f t="shared" si="41"/>
        <v>0</v>
      </c>
      <c r="AZ78" s="22"/>
      <c r="BB78" s="22"/>
      <c r="BC78" s="22"/>
      <c r="BD78" s="22"/>
      <c r="BE78" s="22"/>
      <c r="BF78" s="22"/>
      <c r="BG78" s="22">
        <f t="shared" si="42"/>
        <v>0</v>
      </c>
    </row>
    <row r="79" spans="1:59" x14ac:dyDescent="0.25">
      <c r="A79" s="25" t="s">
        <v>195</v>
      </c>
      <c r="B79" t="s">
        <v>196</v>
      </c>
      <c r="C79" s="22"/>
      <c r="D79" s="22">
        <f t="shared" si="31"/>
        <v>0</v>
      </c>
      <c r="E79" s="22">
        <f t="shared" si="32"/>
        <v>0</v>
      </c>
      <c r="F79" s="22">
        <f t="shared" si="33"/>
        <v>0</v>
      </c>
      <c r="G79" s="22"/>
      <c r="H79" s="22">
        <v>0</v>
      </c>
      <c r="I79" s="22">
        <v>0</v>
      </c>
      <c r="J79" s="22">
        <v>0</v>
      </c>
      <c r="K79" s="22">
        <f t="shared" si="34"/>
        <v>0</v>
      </c>
      <c r="L79" s="22">
        <f t="shared" si="35"/>
        <v>0</v>
      </c>
      <c r="M79" s="22">
        <v>0</v>
      </c>
      <c r="N79" s="22">
        <f t="shared" si="36"/>
        <v>0</v>
      </c>
      <c r="O79" s="24">
        <f t="shared" si="37"/>
        <v>0</v>
      </c>
      <c r="P79" s="24">
        <f t="shared" si="38"/>
        <v>0</v>
      </c>
      <c r="Q79" s="24">
        <f t="shared" si="39"/>
        <v>0</v>
      </c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>
        <f t="shared" si="40"/>
        <v>0</v>
      </c>
      <c r="AT79" s="22"/>
      <c r="AU79" s="22"/>
      <c r="AV79" s="22"/>
      <c r="AW79" s="22"/>
      <c r="AX79" s="22"/>
      <c r="AY79" s="22">
        <f t="shared" si="41"/>
        <v>0</v>
      </c>
      <c r="AZ79" s="22"/>
      <c r="BB79" s="22"/>
      <c r="BC79" s="22"/>
      <c r="BD79" s="22"/>
      <c r="BE79" s="22"/>
      <c r="BF79" s="22"/>
      <c r="BG79" s="22">
        <f t="shared" si="42"/>
        <v>0</v>
      </c>
    </row>
    <row r="80" spans="1:59" x14ac:dyDescent="0.25">
      <c r="A80" s="25" t="s">
        <v>197</v>
      </c>
      <c r="B80" t="s">
        <v>198</v>
      </c>
      <c r="C80" s="22"/>
      <c r="D80" s="22">
        <f t="shared" si="31"/>
        <v>0</v>
      </c>
      <c r="E80" s="22">
        <f t="shared" si="32"/>
        <v>0</v>
      </c>
      <c r="F80" s="22">
        <f t="shared" si="33"/>
        <v>0</v>
      </c>
      <c r="G80" s="22"/>
      <c r="H80" s="22">
        <v>0</v>
      </c>
      <c r="I80" s="22">
        <v>0</v>
      </c>
      <c r="J80" s="22">
        <v>0</v>
      </c>
      <c r="K80" s="22">
        <f t="shared" si="34"/>
        <v>0</v>
      </c>
      <c r="L80" s="22">
        <f t="shared" si="35"/>
        <v>0</v>
      </c>
      <c r="M80" s="22">
        <v>0</v>
      </c>
      <c r="N80" s="22">
        <f t="shared" si="36"/>
        <v>0</v>
      </c>
      <c r="O80" s="24">
        <f t="shared" si="37"/>
        <v>0</v>
      </c>
      <c r="P80" s="24">
        <f t="shared" si="38"/>
        <v>0</v>
      </c>
      <c r="Q80" s="24">
        <f t="shared" si="39"/>
        <v>0</v>
      </c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>
        <f t="shared" si="40"/>
        <v>0</v>
      </c>
      <c r="AT80" s="22"/>
      <c r="AU80" s="22"/>
      <c r="AV80" s="22"/>
      <c r="AW80" s="22"/>
      <c r="AX80" s="22"/>
      <c r="AY80" s="22">
        <f t="shared" si="41"/>
        <v>0</v>
      </c>
      <c r="AZ80" s="22"/>
      <c r="BB80" s="22"/>
      <c r="BC80" s="22"/>
      <c r="BD80" s="22"/>
      <c r="BE80" s="22"/>
      <c r="BF80" s="22"/>
      <c r="BG80" s="22">
        <f t="shared" si="42"/>
        <v>0</v>
      </c>
    </row>
    <row r="81" spans="1:62" x14ac:dyDescent="0.25">
      <c r="A81" s="25" t="s">
        <v>199</v>
      </c>
      <c r="B81" t="s">
        <v>200</v>
      </c>
      <c r="C81" s="22"/>
      <c r="D81" s="22">
        <f t="shared" si="31"/>
        <v>0</v>
      </c>
      <c r="E81" s="22">
        <f t="shared" si="32"/>
        <v>0</v>
      </c>
      <c r="F81" s="22">
        <f t="shared" si="33"/>
        <v>0</v>
      </c>
      <c r="G81" s="22"/>
      <c r="H81" s="22">
        <v>0</v>
      </c>
      <c r="I81" s="22">
        <v>0</v>
      </c>
      <c r="J81" s="22">
        <v>0</v>
      </c>
      <c r="K81" s="22">
        <f t="shared" si="34"/>
        <v>0</v>
      </c>
      <c r="L81" s="22">
        <f t="shared" si="35"/>
        <v>0</v>
      </c>
      <c r="M81" s="22">
        <v>0</v>
      </c>
      <c r="N81" s="22">
        <f t="shared" si="36"/>
        <v>0</v>
      </c>
      <c r="O81" s="24">
        <f t="shared" si="37"/>
        <v>0</v>
      </c>
      <c r="P81" s="24">
        <f t="shared" si="38"/>
        <v>0</v>
      </c>
      <c r="Q81" s="24">
        <f t="shared" si="39"/>
        <v>0</v>
      </c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22"/>
      <c r="AP81" s="22"/>
      <c r="AQ81" s="22"/>
      <c r="AR81" s="22"/>
      <c r="AS81" s="22">
        <f t="shared" si="40"/>
        <v>0</v>
      </c>
      <c r="AT81" s="22"/>
      <c r="AU81" s="22"/>
      <c r="AV81" s="22"/>
      <c r="AW81" s="22"/>
      <c r="AX81" s="22"/>
      <c r="AY81" s="22">
        <f t="shared" si="41"/>
        <v>0</v>
      </c>
      <c r="AZ81" s="22"/>
      <c r="BB81" s="22"/>
      <c r="BC81" s="22"/>
      <c r="BD81" s="22"/>
      <c r="BE81" s="22"/>
      <c r="BF81" s="22"/>
      <c r="BG81" s="22">
        <f t="shared" si="42"/>
        <v>0</v>
      </c>
    </row>
    <row r="82" spans="1:62" x14ac:dyDescent="0.25">
      <c r="A82" s="25" t="s">
        <v>201</v>
      </c>
      <c r="B82" t="s">
        <v>202</v>
      </c>
      <c r="C82" s="22"/>
      <c r="D82" s="22">
        <f t="shared" si="31"/>
        <v>0</v>
      </c>
      <c r="E82" s="22">
        <f t="shared" si="32"/>
        <v>0</v>
      </c>
      <c r="F82" s="22">
        <f t="shared" si="33"/>
        <v>0</v>
      </c>
      <c r="G82" s="22"/>
      <c r="H82" s="22">
        <v>0</v>
      </c>
      <c r="I82" s="22">
        <v>0</v>
      </c>
      <c r="J82" s="22">
        <v>0</v>
      </c>
      <c r="K82" s="22">
        <f t="shared" si="34"/>
        <v>0</v>
      </c>
      <c r="L82" s="22">
        <f t="shared" si="35"/>
        <v>0</v>
      </c>
      <c r="M82" s="22">
        <v>0</v>
      </c>
      <c r="N82" s="22">
        <f t="shared" si="36"/>
        <v>0</v>
      </c>
      <c r="O82" s="24">
        <f t="shared" si="37"/>
        <v>0</v>
      </c>
      <c r="P82" s="24">
        <f t="shared" si="38"/>
        <v>0</v>
      </c>
      <c r="Q82" s="24">
        <f t="shared" si="39"/>
        <v>0</v>
      </c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22"/>
      <c r="AK82" s="22"/>
      <c r="AL82" s="22"/>
      <c r="AM82" s="22"/>
      <c r="AN82" s="22"/>
      <c r="AO82" s="22"/>
      <c r="AP82" s="22"/>
      <c r="AQ82" s="22"/>
      <c r="AR82" s="22"/>
      <c r="AS82" s="22">
        <f t="shared" si="40"/>
        <v>0</v>
      </c>
      <c r="AT82" s="22"/>
      <c r="AU82" s="22"/>
      <c r="AV82" s="22"/>
      <c r="AW82" s="22"/>
      <c r="AX82" s="22"/>
      <c r="AY82" s="22">
        <f t="shared" si="41"/>
        <v>0</v>
      </c>
      <c r="AZ82" s="22"/>
      <c r="BB82" s="22"/>
      <c r="BC82" s="22"/>
      <c r="BD82" s="22"/>
      <c r="BE82" s="22"/>
      <c r="BF82" s="22"/>
      <c r="BG82" s="22">
        <f t="shared" si="42"/>
        <v>0</v>
      </c>
    </row>
    <row r="83" spans="1:62" x14ac:dyDescent="0.25">
      <c r="A83" s="25" t="s">
        <v>203</v>
      </c>
      <c r="B83" t="s">
        <v>204</v>
      </c>
      <c r="C83" s="22"/>
      <c r="D83" s="22">
        <f t="shared" si="31"/>
        <v>0</v>
      </c>
      <c r="E83" s="22">
        <f t="shared" si="32"/>
        <v>0</v>
      </c>
      <c r="F83" s="22">
        <f t="shared" si="33"/>
        <v>0</v>
      </c>
      <c r="G83" s="22"/>
      <c r="H83" s="22">
        <v>0</v>
      </c>
      <c r="I83" s="22">
        <v>0</v>
      </c>
      <c r="J83" s="22">
        <v>0</v>
      </c>
      <c r="K83" s="22">
        <f t="shared" si="34"/>
        <v>0</v>
      </c>
      <c r="L83" s="22">
        <f t="shared" si="35"/>
        <v>0</v>
      </c>
      <c r="M83" s="22">
        <v>0</v>
      </c>
      <c r="N83" s="22">
        <f t="shared" si="36"/>
        <v>0</v>
      </c>
      <c r="O83" s="24">
        <f t="shared" si="37"/>
        <v>0</v>
      </c>
      <c r="P83" s="24">
        <f t="shared" si="38"/>
        <v>0</v>
      </c>
      <c r="Q83" s="24">
        <f t="shared" si="39"/>
        <v>0</v>
      </c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>
        <f t="shared" si="40"/>
        <v>0</v>
      </c>
      <c r="AT83" s="22"/>
      <c r="AU83" s="22"/>
      <c r="AV83" s="22"/>
      <c r="AW83" s="22"/>
      <c r="AX83" s="22"/>
      <c r="AY83" s="22">
        <f t="shared" si="41"/>
        <v>0</v>
      </c>
      <c r="AZ83" s="22"/>
      <c r="BB83" s="22"/>
      <c r="BC83" s="22"/>
      <c r="BD83" s="22"/>
      <c r="BE83" s="22"/>
      <c r="BF83" s="22"/>
      <c r="BG83" s="22">
        <f t="shared" si="42"/>
        <v>0</v>
      </c>
    </row>
    <row r="84" spans="1:62" x14ac:dyDescent="0.25">
      <c r="A84" s="25" t="s">
        <v>205</v>
      </c>
      <c r="B84" t="s">
        <v>206</v>
      </c>
      <c r="C84" s="22"/>
      <c r="D84" s="22">
        <f t="shared" si="31"/>
        <v>0</v>
      </c>
      <c r="E84" s="22">
        <f t="shared" si="32"/>
        <v>0</v>
      </c>
      <c r="F84" s="22">
        <f t="shared" si="33"/>
        <v>0</v>
      </c>
      <c r="G84" s="22"/>
      <c r="H84" s="22">
        <v>0</v>
      </c>
      <c r="I84" s="22">
        <v>0</v>
      </c>
      <c r="J84" s="22">
        <v>0</v>
      </c>
      <c r="K84" s="22">
        <f t="shared" si="34"/>
        <v>0</v>
      </c>
      <c r="L84" s="22">
        <f t="shared" si="35"/>
        <v>0</v>
      </c>
      <c r="M84" s="22">
        <v>0</v>
      </c>
      <c r="N84" s="22">
        <f t="shared" si="36"/>
        <v>0</v>
      </c>
      <c r="O84" s="24">
        <f t="shared" si="37"/>
        <v>0</v>
      </c>
      <c r="P84" s="24">
        <f t="shared" si="38"/>
        <v>0</v>
      </c>
      <c r="Q84" s="24">
        <f t="shared" si="39"/>
        <v>0</v>
      </c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>
        <f t="shared" si="40"/>
        <v>0</v>
      </c>
      <c r="AT84" s="22"/>
      <c r="AU84" s="22"/>
      <c r="AV84" s="22"/>
      <c r="AW84" s="22"/>
      <c r="AX84" s="22"/>
      <c r="AY84" s="22">
        <f t="shared" si="41"/>
        <v>0</v>
      </c>
      <c r="AZ84" s="22"/>
      <c r="BB84" s="22"/>
      <c r="BC84" s="22"/>
      <c r="BD84" s="22"/>
      <c r="BE84" s="22"/>
      <c r="BF84" s="22"/>
      <c r="BG84" s="22">
        <f t="shared" si="42"/>
        <v>0</v>
      </c>
    </row>
    <row r="85" spans="1:62" x14ac:dyDescent="0.25">
      <c r="A85" s="25" t="s">
        <v>207</v>
      </c>
      <c r="B85" t="s">
        <v>208</v>
      </c>
      <c r="C85" s="22"/>
      <c r="D85" s="22">
        <f t="shared" si="31"/>
        <v>0</v>
      </c>
      <c r="E85" s="22">
        <f t="shared" si="32"/>
        <v>0</v>
      </c>
      <c r="F85" s="22">
        <f t="shared" si="33"/>
        <v>0</v>
      </c>
      <c r="G85" s="22"/>
      <c r="H85" s="22">
        <v>0</v>
      </c>
      <c r="I85" s="22">
        <v>0</v>
      </c>
      <c r="J85" s="22">
        <v>0</v>
      </c>
      <c r="K85" s="22">
        <f t="shared" si="34"/>
        <v>0</v>
      </c>
      <c r="L85" s="22">
        <f t="shared" si="35"/>
        <v>0</v>
      </c>
      <c r="M85" s="22">
        <v>0</v>
      </c>
      <c r="N85" s="22">
        <f t="shared" si="36"/>
        <v>0</v>
      </c>
      <c r="O85" s="24">
        <f t="shared" si="37"/>
        <v>0</v>
      </c>
      <c r="P85" s="24">
        <f t="shared" si="38"/>
        <v>0</v>
      </c>
      <c r="Q85" s="24">
        <f t="shared" si="39"/>
        <v>0</v>
      </c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>
        <f t="shared" si="40"/>
        <v>0</v>
      </c>
      <c r="AT85" s="22"/>
      <c r="AU85" s="22"/>
      <c r="AV85" s="22"/>
      <c r="AW85" s="22"/>
      <c r="AX85" s="22"/>
      <c r="AY85" s="22">
        <f t="shared" si="41"/>
        <v>0</v>
      </c>
      <c r="AZ85" s="22"/>
      <c r="BB85" s="22"/>
      <c r="BC85" s="22"/>
      <c r="BD85" s="22"/>
      <c r="BE85" s="22"/>
      <c r="BF85" s="22"/>
      <c r="BG85" s="22">
        <f t="shared" si="42"/>
        <v>0</v>
      </c>
    </row>
    <row r="86" spans="1:62" x14ac:dyDescent="0.25">
      <c r="A86" s="25" t="s">
        <v>209</v>
      </c>
      <c r="B86" t="s">
        <v>210</v>
      </c>
      <c r="C86" s="22"/>
      <c r="D86" s="22">
        <f t="shared" si="31"/>
        <v>0</v>
      </c>
      <c r="E86" s="22">
        <f t="shared" si="32"/>
        <v>0</v>
      </c>
      <c r="F86" s="22">
        <f t="shared" si="33"/>
        <v>0</v>
      </c>
      <c r="G86" s="22"/>
      <c r="H86" s="22">
        <v>0</v>
      </c>
      <c r="I86" s="22">
        <v>0</v>
      </c>
      <c r="J86" s="22">
        <v>0</v>
      </c>
      <c r="K86" s="22">
        <f t="shared" si="34"/>
        <v>0</v>
      </c>
      <c r="L86" s="22">
        <f t="shared" si="35"/>
        <v>0</v>
      </c>
      <c r="M86" s="22">
        <v>0</v>
      </c>
      <c r="N86" s="22">
        <f t="shared" si="36"/>
        <v>0</v>
      </c>
      <c r="O86" s="24">
        <f t="shared" si="37"/>
        <v>0</v>
      </c>
      <c r="P86" s="24">
        <f t="shared" si="38"/>
        <v>0</v>
      </c>
      <c r="Q86" s="24">
        <f t="shared" si="39"/>
        <v>0</v>
      </c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>
        <f t="shared" si="40"/>
        <v>0</v>
      </c>
      <c r="AT86" s="22"/>
      <c r="AU86" s="22"/>
      <c r="AV86" s="22"/>
      <c r="AW86" s="22"/>
      <c r="AX86" s="22"/>
      <c r="AY86" s="22">
        <f t="shared" si="41"/>
        <v>0</v>
      </c>
      <c r="AZ86" s="22"/>
      <c r="BB86" s="22"/>
      <c r="BC86" s="22"/>
      <c r="BD86" s="22"/>
      <c r="BE86" s="22"/>
      <c r="BF86" s="22"/>
      <c r="BG86" s="22">
        <f t="shared" si="42"/>
        <v>0</v>
      </c>
    </row>
    <row r="87" spans="1:62" x14ac:dyDescent="0.25">
      <c r="A87" s="25" t="s">
        <v>211</v>
      </c>
      <c r="B87" t="s">
        <v>212</v>
      </c>
      <c r="C87" s="22">
        <v>100000</v>
      </c>
      <c r="D87" s="22">
        <f t="shared" si="31"/>
        <v>0</v>
      </c>
      <c r="E87" s="22">
        <f t="shared" si="32"/>
        <v>0</v>
      </c>
      <c r="F87" s="22">
        <f t="shared" si="33"/>
        <v>100000</v>
      </c>
      <c r="G87" s="22"/>
      <c r="H87" s="22">
        <v>0</v>
      </c>
      <c r="I87" s="22">
        <v>0</v>
      </c>
      <c r="J87" s="22">
        <v>0</v>
      </c>
      <c r="K87" s="22">
        <f t="shared" si="34"/>
        <v>0</v>
      </c>
      <c r="L87" s="22">
        <f t="shared" si="35"/>
        <v>0</v>
      </c>
      <c r="M87" s="22">
        <v>0</v>
      </c>
      <c r="N87" s="22">
        <f t="shared" si="36"/>
        <v>0</v>
      </c>
      <c r="O87" s="24">
        <f t="shared" si="37"/>
        <v>100000</v>
      </c>
      <c r="P87" s="24">
        <f t="shared" si="38"/>
        <v>100000</v>
      </c>
      <c r="Q87" s="24">
        <f t="shared" si="39"/>
        <v>100000</v>
      </c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>
        <f t="shared" si="40"/>
        <v>0</v>
      </c>
      <c r="AT87" s="22"/>
      <c r="AU87" s="22"/>
      <c r="AV87" s="22"/>
      <c r="AW87" s="22"/>
      <c r="AX87" s="22"/>
      <c r="AY87" s="22">
        <f t="shared" si="41"/>
        <v>0</v>
      </c>
      <c r="AZ87" s="22"/>
      <c r="BB87" s="22"/>
      <c r="BC87" s="22"/>
      <c r="BD87" s="22"/>
      <c r="BE87" s="22"/>
      <c r="BF87" s="22"/>
      <c r="BG87" s="22">
        <f t="shared" si="42"/>
        <v>0</v>
      </c>
    </row>
    <row r="88" spans="1:62" x14ac:dyDescent="0.25">
      <c r="A88" s="25" t="s">
        <v>213</v>
      </c>
      <c r="B88" t="s">
        <v>214</v>
      </c>
      <c r="C88" s="22"/>
      <c r="D88" s="22">
        <f t="shared" si="31"/>
        <v>0</v>
      </c>
      <c r="E88" s="22">
        <f t="shared" si="32"/>
        <v>0</v>
      </c>
      <c r="F88" s="22">
        <f t="shared" si="33"/>
        <v>0</v>
      </c>
      <c r="G88" s="22"/>
      <c r="H88" s="22">
        <v>0</v>
      </c>
      <c r="I88" s="22">
        <v>0</v>
      </c>
      <c r="J88" s="22">
        <v>0</v>
      </c>
      <c r="K88" s="22">
        <f t="shared" si="34"/>
        <v>0</v>
      </c>
      <c r="L88" s="22">
        <f t="shared" si="35"/>
        <v>0</v>
      </c>
      <c r="M88" s="22">
        <v>0</v>
      </c>
      <c r="N88" s="22">
        <f t="shared" si="36"/>
        <v>0</v>
      </c>
      <c r="O88" s="24">
        <f t="shared" si="37"/>
        <v>0</v>
      </c>
      <c r="P88" s="24">
        <f t="shared" si="38"/>
        <v>0</v>
      </c>
      <c r="Q88" s="24">
        <f t="shared" si="39"/>
        <v>0</v>
      </c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>
        <f t="shared" si="40"/>
        <v>0</v>
      </c>
      <c r="AT88" s="22"/>
      <c r="AU88" s="22"/>
      <c r="AV88" s="22"/>
      <c r="AW88" s="22"/>
      <c r="AX88" s="22"/>
      <c r="AY88" s="22">
        <f t="shared" si="41"/>
        <v>0</v>
      </c>
      <c r="AZ88" s="22"/>
      <c r="BB88" s="22"/>
      <c r="BC88" s="22"/>
      <c r="BD88" s="22"/>
      <c r="BE88" s="22"/>
      <c r="BF88" s="22"/>
      <c r="BG88" s="22">
        <f t="shared" si="42"/>
        <v>0</v>
      </c>
    </row>
    <row r="89" spans="1:62" x14ac:dyDescent="0.25">
      <c r="A89" s="25" t="s">
        <v>215</v>
      </c>
      <c r="B89" t="s">
        <v>216</v>
      </c>
      <c r="C89" s="22"/>
      <c r="D89" s="22">
        <f t="shared" si="31"/>
        <v>0</v>
      </c>
      <c r="E89" s="22">
        <f t="shared" si="32"/>
        <v>0</v>
      </c>
      <c r="F89" s="22">
        <f t="shared" si="33"/>
        <v>0</v>
      </c>
      <c r="G89" s="22"/>
      <c r="H89" s="22">
        <v>0</v>
      </c>
      <c r="I89" s="22">
        <v>0</v>
      </c>
      <c r="J89" s="22">
        <v>0</v>
      </c>
      <c r="K89" s="22">
        <f t="shared" si="34"/>
        <v>0</v>
      </c>
      <c r="L89" s="22">
        <f t="shared" si="35"/>
        <v>0</v>
      </c>
      <c r="M89" s="22">
        <v>0</v>
      </c>
      <c r="N89" s="22">
        <f t="shared" si="36"/>
        <v>0</v>
      </c>
      <c r="O89" s="24">
        <f t="shared" si="37"/>
        <v>0</v>
      </c>
      <c r="P89" s="24">
        <f t="shared" si="38"/>
        <v>0</v>
      </c>
      <c r="Q89" s="24">
        <f t="shared" si="39"/>
        <v>0</v>
      </c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22"/>
      <c r="AK89" s="22"/>
      <c r="AL89" s="22"/>
      <c r="AM89" s="22"/>
      <c r="AN89" s="22"/>
      <c r="AO89" s="22"/>
      <c r="AP89" s="22"/>
      <c r="AQ89" s="22"/>
      <c r="AR89" s="22"/>
      <c r="AS89" s="22">
        <f t="shared" si="40"/>
        <v>0</v>
      </c>
      <c r="AT89" s="22"/>
      <c r="AU89" s="22"/>
      <c r="AV89" s="22"/>
      <c r="AW89" s="22"/>
      <c r="AX89" s="22"/>
      <c r="AY89" s="22">
        <f t="shared" si="41"/>
        <v>0</v>
      </c>
      <c r="AZ89" s="22"/>
      <c r="BB89" s="22"/>
      <c r="BC89" s="22"/>
      <c r="BD89" s="22"/>
      <c r="BE89" s="22"/>
      <c r="BF89" s="22"/>
      <c r="BG89" s="22">
        <f t="shared" si="42"/>
        <v>0</v>
      </c>
    </row>
    <row r="90" spans="1:62" x14ac:dyDescent="0.25">
      <c r="A90" s="25" t="s">
        <v>217</v>
      </c>
      <c r="B90" t="s">
        <v>218</v>
      </c>
      <c r="C90" s="22"/>
      <c r="D90" s="22">
        <f t="shared" si="31"/>
        <v>0</v>
      </c>
      <c r="E90" s="22">
        <f t="shared" si="32"/>
        <v>0</v>
      </c>
      <c r="F90" s="22">
        <f t="shared" si="33"/>
        <v>0</v>
      </c>
      <c r="G90" s="22"/>
      <c r="H90" s="22">
        <v>0</v>
      </c>
      <c r="I90" s="22">
        <v>0</v>
      </c>
      <c r="J90" s="22">
        <v>0</v>
      </c>
      <c r="K90" s="22">
        <f t="shared" si="34"/>
        <v>0</v>
      </c>
      <c r="L90" s="22">
        <f t="shared" si="35"/>
        <v>0</v>
      </c>
      <c r="M90" s="22">
        <v>0</v>
      </c>
      <c r="N90" s="22">
        <f t="shared" si="36"/>
        <v>0</v>
      </c>
      <c r="O90" s="24">
        <f t="shared" si="37"/>
        <v>0</v>
      </c>
      <c r="P90" s="24">
        <f t="shared" si="38"/>
        <v>0</v>
      </c>
      <c r="Q90" s="24">
        <f t="shared" si="39"/>
        <v>0</v>
      </c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2"/>
      <c r="AP90" s="22"/>
      <c r="AQ90" s="22"/>
      <c r="AR90" s="22"/>
      <c r="AS90" s="22">
        <f t="shared" si="40"/>
        <v>0</v>
      </c>
      <c r="AT90" s="22"/>
      <c r="AU90" s="22"/>
      <c r="AV90" s="22"/>
      <c r="AW90" s="22"/>
      <c r="AX90" s="22"/>
      <c r="AY90" s="22">
        <f t="shared" si="41"/>
        <v>0</v>
      </c>
      <c r="AZ90" s="22"/>
      <c r="BB90" s="22"/>
      <c r="BC90" s="22"/>
      <c r="BD90" s="22"/>
      <c r="BE90" s="22"/>
      <c r="BF90" s="22"/>
      <c r="BG90" s="22">
        <f t="shared" si="42"/>
        <v>0</v>
      </c>
    </row>
    <row r="91" spans="1:62" x14ac:dyDescent="0.25">
      <c r="A91" s="25" t="s">
        <v>219</v>
      </c>
      <c r="B91" t="s">
        <v>220</v>
      </c>
      <c r="C91" s="22"/>
      <c r="D91" s="22">
        <f t="shared" si="31"/>
        <v>0</v>
      </c>
      <c r="E91" s="22">
        <f t="shared" si="32"/>
        <v>0</v>
      </c>
      <c r="F91" s="22">
        <f t="shared" si="33"/>
        <v>0</v>
      </c>
      <c r="G91" s="22"/>
      <c r="H91" s="22">
        <v>0</v>
      </c>
      <c r="I91" s="22">
        <v>0</v>
      </c>
      <c r="J91" s="22">
        <v>0</v>
      </c>
      <c r="K91" s="22">
        <f t="shared" si="34"/>
        <v>0</v>
      </c>
      <c r="L91" s="22">
        <f t="shared" si="35"/>
        <v>0</v>
      </c>
      <c r="M91" s="22">
        <v>0</v>
      </c>
      <c r="N91" s="22">
        <f t="shared" si="36"/>
        <v>0</v>
      </c>
      <c r="O91" s="24">
        <f t="shared" si="37"/>
        <v>0</v>
      </c>
      <c r="P91" s="24">
        <f t="shared" si="38"/>
        <v>0</v>
      </c>
      <c r="Q91" s="24">
        <f t="shared" si="39"/>
        <v>0</v>
      </c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>
        <f t="shared" si="40"/>
        <v>0</v>
      </c>
      <c r="AT91" s="22"/>
      <c r="AU91" s="22"/>
      <c r="AV91" s="22"/>
      <c r="AW91" s="22"/>
      <c r="AX91" s="22"/>
      <c r="AY91" s="22">
        <f t="shared" si="41"/>
        <v>0</v>
      </c>
      <c r="AZ91" s="22"/>
      <c r="BB91" s="22"/>
      <c r="BC91" s="22"/>
      <c r="BD91" s="22"/>
      <c r="BE91" s="22"/>
      <c r="BF91" s="22"/>
      <c r="BG91" s="22">
        <f t="shared" si="42"/>
        <v>0</v>
      </c>
    </row>
    <row r="92" spans="1:62" s="1" customFormat="1" x14ac:dyDescent="0.25">
      <c r="A92" s="25" t="s">
        <v>221</v>
      </c>
      <c r="B92" t="s">
        <v>222</v>
      </c>
      <c r="C92" s="22"/>
      <c r="D92" s="22">
        <f t="shared" si="31"/>
        <v>0</v>
      </c>
      <c r="E92" s="22">
        <f t="shared" si="32"/>
        <v>0</v>
      </c>
      <c r="F92" s="22">
        <f t="shared" si="33"/>
        <v>0</v>
      </c>
      <c r="G92" s="22"/>
      <c r="H92" s="22">
        <v>0</v>
      </c>
      <c r="I92" s="22">
        <v>0</v>
      </c>
      <c r="J92" s="22">
        <v>0</v>
      </c>
      <c r="K92" s="22">
        <f t="shared" si="34"/>
        <v>0</v>
      </c>
      <c r="L92" s="22">
        <f t="shared" si="35"/>
        <v>0</v>
      </c>
      <c r="M92" s="22">
        <v>0</v>
      </c>
      <c r="N92" s="22">
        <f t="shared" si="36"/>
        <v>0</v>
      </c>
      <c r="O92" s="24">
        <f t="shared" si="37"/>
        <v>0</v>
      </c>
      <c r="P92" s="24">
        <f t="shared" si="38"/>
        <v>0</v>
      </c>
      <c r="Q92" s="24">
        <f t="shared" si="39"/>
        <v>0</v>
      </c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>
        <f t="shared" si="40"/>
        <v>0</v>
      </c>
      <c r="AT92" s="22"/>
      <c r="AU92" s="22"/>
      <c r="AV92" s="22"/>
      <c r="AW92" s="22"/>
      <c r="AX92" s="22"/>
      <c r="AY92" s="22">
        <f t="shared" si="41"/>
        <v>0</v>
      </c>
      <c r="AZ92" s="22"/>
      <c r="BA92" s="22"/>
      <c r="BB92" s="22"/>
      <c r="BC92" s="22"/>
      <c r="BD92" s="22"/>
      <c r="BE92" s="22"/>
      <c r="BF92" s="22"/>
      <c r="BG92" s="22">
        <f t="shared" si="42"/>
        <v>0</v>
      </c>
      <c r="BH92"/>
      <c r="BI92"/>
      <c r="BJ92"/>
    </row>
    <row r="93" spans="1:62" x14ac:dyDescent="0.25">
      <c r="A93" s="25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B93" s="22"/>
      <c r="BC93" s="22"/>
      <c r="BD93" s="22"/>
      <c r="BE93" s="22"/>
      <c r="BF93" s="22"/>
      <c r="BG93" s="3"/>
    </row>
    <row r="94" spans="1:62" x14ac:dyDescent="0.25">
      <c r="A94" s="35">
        <v>3</v>
      </c>
      <c r="B94" s="38" t="s">
        <v>223</v>
      </c>
      <c r="C94" s="18">
        <f t="shared" ref="C94:AM94" si="43">SUM(C96:C96)</f>
        <v>0</v>
      </c>
      <c r="D94" s="18">
        <f t="shared" si="43"/>
        <v>0</v>
      </c>
      <c r="E94" s="18">
        <f t="shared" si="43"/>
        <v>0</v>
      </c>
      <c r="F94" s="18">
        <f t="shared" si="43"/>
        <v>0</v>
      </c>
      <c r="G94" s="18">
        <f t="shared" si="43"/>
        <v>0</v>
      </c>
      <c r="H94" s="18">
        <f t="shared" si="43"/>
        <v>0</v>
      </c>
      <c r="I94" s="18">
        <f t="shared" si="43"/>
        <v>0</v>
      </c>
      <c r="J94" s="18">
        <f t="shared" si="43"/>
        <v>0</v>
      </c>
      <c r="K94" s="18">
        <f t="shared" si="43"/>
        <v>0</v>
      </c>
      <c r="L94" s="18">
        <f t="shared" si="43"/>
        <v>0</v>
      </c>
      <c r="M94" s="18">
        <f t="shared" si="43"/>
        <v>0</v>
      </c>
      <c r="N94" s="18">
        <f t="shared" si="43"/>
        <v>0</v>
      </c>
      <c r="O94" s="18">
        <f t="shared" si="43"/>
        <v>0</v>
      </c>
      <c r="P94" s="18">
        <f t="shared" si="43"/>
        <v>0</v>
      </c>
      <c r="Q94" s="19">
        <f t="shared" si="43"/>
        <v>0</v>
      </c>
      <c r="R94" s="18">
        <f t="shared" si="43"/>
        <v>0</v>
      </c>
      <c r="S94" s="18">
        <f t="shared" si="43"/>
        <v>0</v>
      </c>
      <c r="T94" s="18">
        <f t="shared" si="43"/>
        <v>0</v>
      </c>
      <c r="U94" s="18">
        <f t="shared" si="43"/>
        <v>0</v>
      </c>
      <c r="V94" s="18">
        <f t="shared" si="43"/>
        <v>0</v>
      </c>
      <c r="W94" s="18">
        <f t="shared" si="43"/>
        <v>0</v>
      </c>
      <c r="X94" s="18">
        <f t="shared" si="43"/>
        <v>0</v>
      </c>
      <c r="Y94" s="18">
        <f t="shared" si="43"/>
        <v>0</v>
      </c>
      <c r="Z94" s="18">
        <f t="shared" si="43"/>
        <v>0</v>
      </c>
      <c r="AA94" s="18">
        <f t="shared" si="43"/>
        <v>0</v>
      </c>
      <c r="AB94" s="18">
        <f t="shared" si="43"/>
        <v>0</v>
      </c>
      <c r="AC94" s="18">
        <f t="shared" si="43"/>
        <v>0</v>
      </c>
      <c r="AD94" s="18">
        <f t="shared" si="43"/>
        <v>0</v>
      </c>
      <c r="AE94" s="18">
        <f t="shared" si="43"/>
        <v>0</v>
      </c>
      <c r="AF94" s="18">
        <f t="shared" si="43"/>
        <v>0</v>
      </c>
      <c r="AG94" s="18">
        <f t="shared" si="43"/>
        <v>0</v>
      </c>
      <c r="AH94" s="18">
        <f t="shared" si="43"/>
        <v>0</v>
      </c>
      <c r="AI94" s="18">
        <f t="shared" si="43"/>
        <v>0</v>
      </c>
      <c r="AJ94" s="18">
        <f t="shared" si="43"/>
        <v>0</v>
      </c>
      <c r="AK94" s="18">
        <f t="shared" si="43"/>
        <v>0</v>
      </c>
      <c r="AL94" s="18">
        <f t="shared" si="43"/>
        <v>0</v>
      </c>
      <c r="AM94" s="18">
        <f t="shared" si="43"/>
        <v>0</v>
      </c>
      <c r="AN94" s="18"/>
      <c r="AO94" s="18"/>
      <c r="AP94" s="18"/>
      <c r="AQ94" s="18"/>
      <c r="AR94" s="18"/>
      <c r="AS94" s="18">
        <f t="shared" ref="AS94:BG94" si="44">SUM(AS96:AS96)</f>
        <v>0</v>
      </c>
      <c r="AT94" s="18">
        <f t="shared" si="44"/>
        <v>0</v>
      </c>
      <c r="AU94" s="18">
        <f t="shared" si="44"/>
        <v>0</v>
      </c>
      <c r="AV94" s="18">
        <f t="shared" si="44"/>
        <v>0</v>
      </c>
      <c r="AW94" s="18">
        <f t="shared" si="44"/>
        <v>0</v>
      </c>
      <c r="AX94" s="18">
        <f t="shared" si="44"/>
        <v>0</v>
      </c>
      <c r="AY94" s="18">
        <f t="shared" si="44"/>
        <v>0</v>
      </c>
      <c r="AZ94" s="18">
        <f t="shared" si="44"/>
        <v>0</v>
      </c>
      <c r="BA94" s="18">
        <f t="shared" si="44"/>
        <v>0</v>
      </c>
      <c r="BB94" s="18">
        <f t="shared" si="44"/>
        <v>0</v>
      </c>
      <c r="BC94" s="18">
        <f t="shared" si="44"/>
        <v>0</v>
      </c>
      <c r="BD94" s="18">
        <f t="shared" si="44"/>
        <v>0</v>
      </c>
      <c r="BE94" s="18">
        <f t="shared" si="44"/>
        <v>0</v>
      </c>
      <c r="BF94" s="18">
        <f t="shared" si="44"/>
        <v>0</v>
      </c>
      <c r="BG94" s="18">
        <f t="shared" si="44"/>
        <v>0</v>
      </c>
    </row>
    <row r="95" spans="1:62" x14ac:dyDescent="0.25">
      <c r="A95" s="25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B95" s="22"/>
      <c r="BC95" s="22"/>
      <c r="BD95" s="22"/>
      <c r="BE95" s="22"/>
      <c r="BF95" s="22"/>
      <c r="BG95" s="3"/>
    </row>
    <row r="96" spans="1:62" x14ac:dyDescent="0.25">
      <c r="A96" s="25" t="s">
        <v>224</v>
      </c>
      <c r="B96" t="s">
        <v>225</v>
      </c>
      <c r="C96" s="22">
        <v>0</v>
      </c>
      <c r="D96" s="22">
        <f>+BG96</f>
        <v>0</v>
      </c>
      <c r="E96" s="22">
        <f>+AS96+AY96</f>
        <v>0</v>
      </c>
      <c r="F96" s="22">
        <f>+C96+D96+E96</f>
        <v>0</v>
      </c>
      <c r="G96" s="22">
        <v>0</v>
      </c>
      <c r="H96" s="22">
        <v>0</v>
      </c>
      <c r="I96" s="22">
        <v>0</v>
      </c>
      <c r="J96" s="22">
        <v>0</v>
      </c>
      <c r="K96" s="22">
        <f>SUM(H96:J96)</f>
        <v>0</v>
      </c>
      <c r="L96" s="22">
        <f>+K96+G96</f>
        <v>0</v>
      </c>
      <c r="M96" s="22">
        <v>0</v>
      </c>
      <c r="N96" s="22">
        <f>IF(M96&gt;0,(L96-M96),0)</f>
        <v>0</v>
      </c>
      <c r="O96" s="24">
        <f>F96-L96</f>
        <v>0</v>
      </c>
      <c r="P96" s="24">
        <f>+F96-M96</f>
        <v>0</v>
      </c>
      <c r="Q96" s="24">
        <f>IF(N96&gt;0,(F96-L96-N96),(F96-L96+N96))</f>
        <v>0</v>
      </c>
      <c r="R96" s="3"/>
      <c r="S96" s="3"/>
      <c r="T96" s="3"/>
      <c r="U96" s="3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2"/>
      <c r="AP96" s="22"/>
      <c r="AQ96" s="22"/>
      <c r="AR96" s="22"/>
      <c r="AS96" s="22">
        <f>SUM(R96:AG96)</f>
        <v>0</v>
      </c>
      <c r="AT96" s="3"/>
      <c r="AU96" s="3"/>
      <c r="AV96" s="3"/>
      <c r="AW96" s="3"/>
      <c r="AX96" s="3"/>
      <c r="AY96" s="22">
        <f>+AT96+AU96+AV96+AW96+AX96</f>
        <v>0</v>
      </c>
      <c r="AZ96" s="3"/>
      <c r="BA96" s="3"/>
      <c r="BB96" s="3"/>
      <c r="BC96" s="3"/>
      <c r="BD96" s="3"/>
      <c r="BE96" s="3"/>
      <c r="BF96" s="3"/>
      <c r="BG96" s="22">
        <f>SUM(AZ96:BB96)</f>
        <v>0</v>
      </c>
      <c r="BH96" s="1"/>
      <c r="BI96" s="1"/>
      <c r="BJ96" s="1"/>
    </row>
    <row r="97" spans="1:62" x14ac:dyDescent="0.25">
      <c r="A97" s="25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2"/>
      <c r="AP97" s="2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B97" s="22"/>
      <c r="BC97" s="22"/>
      <c r="BD97" s="22"/>
      <c r="BE97" s="22"/>
      <c r="BF97" s="22"/>
      <c r="BG97" s="3"/>
    </row>
    <row r="98" spans="1:62" x14ac:dyDescent="0.25">
      <c r="A98" s="35">
        <v>5</v>
      </c>
      <c r="B98" s="38" t="s">
        <v>226</v>
      </c>
      <c r="C98" s="18">
        <f t="shared" ref="C98:O98" si="45">SUM(C100:C110)</f>
        <v>0</v>
      </c>
      <c r="D98" s="18">
        <f t="shared" si="45"/>
        <v>0</v>
      </c>
      <c r="E98" s="18">
        <f t="shared" si="45"/>
        <v>0</v>
      </c>
      <c r="F98" s="18">
        <f t="shared" si="45"/>
        <v>0</v>
      </c>
      <c r="G98" s="18">
        <f t="shared" si="45"/>
        <v>0</v>
      </c>
      <c r="H98" s="18">
        <f t="shared" si="45"/>
        <v>0</v>
      </c>
      <c r="I98" s="18">
        <f t="shared" si="45"/>
        <v>0</v>
      </c>
      <c r="J98" s="18">
        <f t="shared" si="45"/>
        <v>0</v>
      </c>
      <c r="K98" s="18">
        <f t="shared" si="45"/>
        <v>0</v>
      </c>
      <c r="L98" s="18">
        <f t="shared" si="45"/>
        <v>0</v>
      </c>
      <c r="M98" s="18">
        <f t="shared" si="45"/>
        <v>0</v>
      </c>
      <c r="N98" s="18">
        <f t="shared" si="45"/>
        <v>0</v>
      </c>
      <c r="O98" s="18">
        <f t="shared" si="45"/>
        <v>0</v>
      </c>
      <c r="P98" s="18">
        <f>SUM(P100:P109)</f>
        <v>0</v>
      </c>
      <c r="Q98" s="19">
        <f>SUM(Q100:Q110)</f>
        <v>0</v>
      </c>
      <c r="R98" s="18">
        <f>SUM(R101:R109)</f>
        <v>0</v>
      </c>
      <c r="S98" s="18">
        <f>SUM(S101:S109)</f>
        <v>0</v>
      </c>
      <c r="T98" s="18">
        <f>SUM(T101:T109)</f>
        <v>0</v>
      </c>
      <c r="U98" s="18">
        <f>SUM(U100:U109)</f>
        <v>0</v>
      </c>
      <c r="V98" s="18">
        <f>SUM(V100:V110)</f>
        <v>0</v>
      </c>
      <c r="W98" s="18">
        <f>SUM(W100:W109)</f>
        <v>0</v>
      </c>
      <c r="X98" s="18">
        <f>SUM(X101:X109)</f>
        <v>0</v>
      </c>
      <c r="Y98" s="18">
        <f>SUM(Y101:Y109)</f>
        <v>0</v>
      </c>
      <c r="Z98" s="18">
        <f>SUM(Z100:Z110)</f>
        <v>0</v>
      </c>
      <c r="AA98" s="18">
        <f>SUM(AA101:AA109)</f>
        <v>0</v>
      </c>
      <c r="AB98" s="18">
        <f>SUM(AB101:AB109)</f>
        <v>0</v>
      </c>
      <c r="AC98" s="18">
        <f>SUM(AC101:AC109)</f>
        <v>0</v>
      </c>
      <c r="AD98" s="18">
        <f>SUM(AD100:AD109)</f>
        <v>0</v>
      </c>
      <c r="AE98" s="18">
        <f>SUM(AE100:AE109)</f>
        <v>0</v>
      </c>
      <c r="AF98" s="18">
        <f>SUM(AF100:AF109)</f>
        <v>0</v>
      </c>
      <c r="AG98" s="18">
        <f t="shared" ref="AG98:AS98" si="46">SUM(AG100:AG110)</f>
        <v>0</v>
      </c>
      <c r="AH98" s="18">
        <f t="shared" si="46"/>
        <v>0</v>
      </c>
      <c r="AI98" s="18">
        <f t="shared" si="46"/>
        <v>0</v>
      </c>
      <c r="AJ98" s="18">
        <f t="shared" si="46"/>
        <v>0</v>
      </c>
      <c r="AK98" s="18">
        <f t="shared" si="46"/>
        <v>0</v>
      </c>
      <c r="AL98" s="18">
        <f t="shared" si="46"/>
        <v>0</v>
      </c>
      <c r="AM98" s="18">
        <f t="shared" si="46"/>
        <v>0</v>
      </c>
      <c r="AN98" s="18">
        <f t="shared" si="46"/>
        <v>0</v>
      </c>
      <c r="AO98" s="18">
        <f t="shared" si="46"/>
        <v>0</v>
      </c>
      <c r="AP98" s="18">
        <f t="shared" si="46"/>
        <v>0</v>
      </c>
      <c r="AQ98" s="18">
        <f t="shared" si="46"/>
        <v>0</v>
      </c>
      <c r="AR98" s="18">
        <f t="shared" si="46"/>
        <v>0</v>
      </c>
      <c r="AS98" s="18">
        <f t="shared" si="46"/>
        <v>0</v>
      </c>
      <c r="AT98" s="18">
        <f t="shared" ref="AT98:BC98" si="47">SUM(AT101:AT109)</f>
        <v>0</v>
      </c>
      <c r="AU98" s="18">
        <f t="shared" si="47"/>
        <v>0</v>
      </c>
      <c r="AV98" s="18">
        <f t="shared" si="47"/>
        <v>0</v>
      </c>
      <c r="AW98" s="18">
        <f t="shared" si="47"/>
        <v>0</v>
      </c>
      <c r="AX98" s="18">
        <f t="shared" si="47"/>
        <v>0</v>
      </c>
      <c r="AY98" s="18">
        <f t="shared" si="47"/>
        <v>0</v>
      </c>
      <c r="AZ98" s="18">
        <f t="shared" si="47"/>
        <v>0</v>
      </c>
      <c r="BA98" s="18">
        <f t="shared" si="47"/>
        <v>0</v>
      </c>
      <c r="BB98" s="18">
        <f t="shared" si="47"/>
        <v>0</v>
      </c>
      <c r="BC98" s="18">
        <f t="shared" si="47"/>
        <v>0</v>
      </c>
      <c r="BD98" s="18">
        <f>SUM(BD100:BD109)</f>
        <v>0</v>
      </c>
      <c r="BE98" s="18">
        <f>SUM(BE100:BE109)</f>
        <v>0</v>
      </c>
      <c r="BF98" s="18">
        <f>SUM(BF100:BF109)</f>
        <v>0</v>
      </c>
      <c r="BG98" s="18">
        <f>SUM(BG101:BG109)</f>
        <v>0</v>
      </c>
    </row>
    <row r="99" spans="1:62" x14ac:dyDescent="0.25">
      <c r="A99" s="11"/>
      <c r="B99" s="1"/>
      <c r="C99" s="3"/>
      <c r="D99" s="3"/>
      <c r="E99" s="3"/>
      <c r="F99" s="3"/>
      <c r="G99" s="3"/>
      <c r="H99" s="22"/>
      <c r="I99" s="22"/>
      <c r="J99" s="22"/>
      <c r="K99" s="22"/>
      <c r="L99" s="22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</row>
    <row r="100" spans="1:62" s="1" customFormat="1" x14ac:dyDescent="0.25">
      <c r="A100" s="25" t="s">
        <v>227</v>
      </c>
      <c r="B100" t="s">
        <v>228</v>
      </c>
      <c r="C100" s="22"/>
      <c r="D100" s="22">
        <f t="shared" ref="D100:D110" si="48">+BG100</f>
        <v>0</v>
      </c>
      <c r="E100" s="22">
        <f t="shared" ref="E100:E110" si="49">+AS100+AY100</f>
        <v>0</v>
      </c>
      <c r="F100" s="22">
        <f t="shared" ref="F100:F110" si="50">+C100+D100+E100</f>
        <v>0</v>
      </c>
      <c r="G100" s="22">
        <v>0</v>
      </c>
      <c r="H100" s="22">
        <v>0</v>
      </c>
      <c r="I100" s="22">
        <v>0</v>
      </c>
      <c r="J100" s="22">
        <v>0</v>
      </c>
      <c r="K100" s="22">
        <f t="shared" ref="K100:K110" si="51">SUM(H100:J100)</f>
        <v>0</v>
      </c>
      <c r="L100" s="22">
        <f t="shared" ref="L100:L110" si="52">+K100+G100</f>
        <v>0</v>
      </c>
      <c r="M100" s="22">
        <v>0</v>
      </c>
      <c r="N100" s="22">
        <f t="shared" ref="N100:N110" si="53">IF(M100&gt;0,(L100-M100),0)</f>
        <v>0</v>
      </c>
      <c r="O100" s="24">
        <f t="shared" ref="O100:O110" si="54">F100-L100</f>
        <v>0</v>
      </c>
      <c r="P100" s="24">
        <f t="shared" ref="P100:P110" si="55">+F100-M100</f>
        <v>0</v>
      </c>
      <c r="Q100" s="24">
        <f t="shared" ref="Q100:Q110" si="56">IF(N100&gt;0,(F100-L100-N100),(F100-L100+N100))</f>
        <v>0</v>
      </c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2"/>
      <c r="AL100" s="22"/>
      <c r="AM100" s="22"/>
      <c r="AN100" s="22"/>
      <c r="AO100" s="22"/>
      <c r="AP100" s="22"/>
      <c r="AQ100" s="22"/>
      <c r="AR100" s="22"/>
      <c r="AS100" s="22">
        <f t="shared" ref="AS100:AS110" si="57">SUM(R100:AR100)</f>
        <v>0</v>
      </c>
      <c r="AT100" s="22"/>
      <c r="AU100" s="22"/>
      <c r="AV100" s="22"/>
      <c r="AW100" s="22"/>
      <c r="AX100" s="22"/>
      <c r="AY100" s="22">
        <f t="shared" ref="AY100:AY110" si="58">+AT100+AU100+AV100+AW100+AX100</f>
        <v>0</v>
      </c>
      <c r="AZ100" s="22"/>
      <c r="BA100" s="22"/>
      <c r="BB100" s="22"/>
      <c r="BC100" s="22"/>
      <c r="BD100" s="22"/>
      <c r="BE100" s="22"/>
      <c r="BF100" s="22"/>
      <c r="BG100" s="22">
        <f t="shared" ref="BG100:BG110" si="59">SUM(AZ100:BD100)</f>
        <v>0</v>
      </c>
      <c r="BH100"/>
      <c r="BI100"/>
      <c r="BJ100"/>
    </row>
    <row r="101" spans="1:62" s="1" customFormat="1" x14ac:dyDescent="0.25">
      <c r="A101" s="25" t="s">
        <v>229</v>
      </c>
      <c r="B101" t="s">
        <v>230</v>
      </c>
      <c r="C101" s="22"/>
      <c r="D101" s="22">
        <f t="shared" si="48"/>
        <v>0</v>
      </c>
      <c r="E101" s="22">
        <f t="shared" si="49"/>
        <v>0</v>
      </c>
      <c r="F101" s="22">
        <f t="shared" si="50"/>
        <v>0</v>
      </c>
      <c r="G101" s="22">
        <v>0</v>
      </c>
      <c r="H101" s="22">
        <v>0</v>
      </c>
      <c r="I101" s="22">
        <v>0</v>
      </c>
      <c r="J101" s="22">
        <v>0</v>
      </c>
      <c r="K101" s="22">
        <f t="shared" si="51"/>
        <v>0</v>
      </c>
      <c r="L101" s="22">
        <f t="shared" si="52"/>
        <v>0</v>
      </c>
      <c r="M101" s="22">
        <v>0</v>
      </c>
      <c r="N101" s="22">
        <f t="shared" si="53"/>
        <v>0</v>
      </c>
      <c r="O101" s="24">
        <f t="shared" si="54"/>
        <v>0</v>
      </c>
      <c r="P101" s="24">
        <f t="shared" si="55"/>
        <v>0</v>
      </c>
      <c r="Q101" s="24">
        <f t="shared" si="56"/>
        <v>0</v>
      </c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22"/>
      <c r="AM101" s="22"/>
      <c r="AN101" s="22"/>
      <c r="AO101" s="22"/>
      <c r="AP101" s="22"/>
      <c r="AQ101" s="22"/>
      <c r="AR101" s="22"/>
      <c r="AS101" s="22">
        <f t="shared" si="57"/>
        <v>0</v>
      </c>
      <c r="AT101" s="22"/>
      <c r="AU101" s="22"/>
      <c r="AV101" s="22"/>
      <c r="AW101" s="22"/>
      <c r="AX101" s="22"/>
      <c r="AY101" s="22">
        <f t="shared" si="58"/>
        <v>0</v>
      </c>
      <c r="AZ101" s="22"/>
      <c r="BA101" s="22"/>
      <c r="BB101" s="22"/>
      <c r="BC101" s="22"/>
      <c r="BD101" s="22"/>
      <c r="BE101" s="22"/>
      <c r="BF101" s="22"/>
      <c r="BG101" s="22">
        <f t="shared" si="59"/>
        <v>0</v>
      </c>
      <c r="BH101"/>
      <c r="BI101"/>
      <c r="BJ101"/>
    </row>
    <row r="102" spans="1:62" x14ac:dyDescent="0.25">
      <c r="A102" s="25" t="s">
        <v>231</v>
      </c>
      <c r="B102" t="s">
        <v>232</v>
      </c>
      <c r="C102" s="22"/>
      <c r="D102" s="22">
        <f t="shared" si="48"/>
        <v>0</v>
      </c>
      <c r="E102" s="22">
        <f t="shared" si="49"/>
        <v>0</v>
      </c>
      <c r="F102" s="22">
        <f t="shared" si="50"/>
        <v>0</v>
      </c>
      <c r="G102" s="22">
        <v>0</v>
      </c>
      <c r="H102" s="22">
        <v>0</v>
      </c>
      <c r="I102" s="22">
        <v>0</v>
      </c>
      <c r="J102" s="22">
        <v>0</v>
      </c>
      <c r="K102" s="22">
        <f t="shared" si="51"/>
        <v>0</v>
      </c>
      <c r="L102" s="22">
        <f t="shared" si="52"/>
        <v>0</v>
      </c>
      <c r="M102" s="22">
        <v>0</v>
      </c>
      <c r="N102" s="22">
        <f t="shared" si="53"/>
        <v>0</v>
      </c>
      <c r="O102" s="24">
        <f t="shared" si="54"/>
        <v>0</v>
      </c>
      <c r="P102" s="24">
        <f t="shared" si="55"/>
        <v>0</v>
      </c>
      <c r="Q102" s="24">
        <f t="shared" si="56"/>
        <v>0</v>
      </c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  <c r="AJ102" s="22"/>
      <c r="AK102" s="22"/>
      <c r="AL102" s="22"/>
      <c r="AM102" s="22"/>
      <c r="AN102" s="22"/>
      <c r="AO102" s="22"/>
      <c r="AP102" s="22"/>
      <c r="AQ102" s="22"/>
      <c r="AR102" s="22"/>
      <c r="AS102" s="22">
        <f t="shared" si="57"/>
        <v>0</v>
      </c>
      <c r="AT102" s="22"/>
      <c r="AU102" s="22"/>
      <c r="AV102" s="22"/>
      <c r="AW102" s="22"/>
      <c r="AX102" s="22"/>
      <c r="AY102" s="22">
        <f t="shared" si="58"/>
        <v>0</v>
      </c>
      <c r="AZ102" s="22"/>
      <c r="BB102" s="22"/>
      <c r="BC102" s="22"/>
      <c r="BD102" s="22"/>
      <c r="BE102" s="22"/>
      <c r="BF102" s="22"/>
      <c r="BG102" s="22">
        <f t="shared" si="59"/>
        <v>0</v>
      </c>
    </row>
    <row r="103" spans="1:62" s="1" customFormat="1" ht="13.5" customHeight="1" x14ac:dyDescent="0.25">
      <c r="A103" s="25" t="s">
        <v>233</v>
      </c>
      <c r="B103" t="s">
        <v>234</v>
      </c>
      <c r="C103" s="22"/>
      <c r="D103" s="22">
        <f t="shared" si="48"/>
        <v>0</v>
      </c>
      <c r="E103" s="22">
        <f t="shared" si="49"/>
        <v>0</v>
      </c>
      <c r="F103" s="22">
        <f t="shared" si="50"/>
        <v>0</v>
      </c>
      <c r="G103" s="22">
        <v>0</v>
      </c>
      <c r="H103" s="22">
        <v>0</v>
      </c>
      <c r="I103" s="22">
        <v>0</v>
      </c>
      <c r="J103" s="22">
        <v>0</v>
      </c>
      <c r="K103" s="22">
        <f t="shared" si="51"/>
        <v>0</v>
      </c>
      <c r="L103" s="22">
        <f t="shared" si="52"/>
        <v>0</v>
      </c>
      <c r="M103" s="22">
        <v>0</v>
      </c>
      <c r="N103" s="22">
        <f t="shared" si="53"/>
        <v>0</v>
      </c>
      <c r="O103" s="24">
        <f t="shared" si="54"/>
        <v>0</v>
      </c>
      <c r="P103" s="24">
        <f t="shared" si="55"/>
        <v>0</v>
      </c>
      <c r="Q103" s="24">
        <f t="shared" si="56"/>
        <v>0</v>
      </c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22"/>
      <c r="AM103" s="22"/>
      <c r="AN103" s="22"/>
      <c r="AO103" s="22"/>
      <c r="AP103" s="22"/>
      <c r="AQ103" s="22"/>
      <c r="AR103" s="22"/>
      <c r="AS103" s="22">
        <f t="shared" si="57"/>
        <v>0</v>
      </c>
      <c r="AT103" s="22"/>
      <c r="AU103" s="22"/>
      <c r="AV103" s="22"/>
      <c r="AW103" s="22"/>
      <c r="AX103" s="22"/>
      <c r="AY103" s="22">
        <f t="shared" si="58"/>
        <v>0</v>
      </c>
      <c r="AZ103" s="22"/>
      <c r="BA103" s="22"/>
      <c r="BB103" s="22"/>
      <c r="BC103" s="22"/>
      <c r="BD103" s="22"/>
      <c r="BE103" s="22"/>
      <c r="BF103" s="22"/>
      <c r="BG103" s="22">
        <f t="shared" si="59"/>
        <v>0</v>
      </c>
      <c r="BH103"/>
      <c r="BI103"/>
      <c r="BJ103"/>
    </row>
    <row r="104" spans="1:62" x14ac:dyDescent="0.25">
      <c r="A104" s="25" t="s">
        <v>235</v>
      </c>
      <c r="B104" t="s">
        <v>236</v>
      </c>
      <c r="C104" s="22"/>
      <c r="D104" s="22">
        <f t="shared" si="48"/>
        <v>0</v>
      </c>
      <c r="E104" s="22">
        <f t="shared" si="49"/>
        <v>0</v>
      </c>
      <c r="F104" s="22">
        <f t="shared" si="50"/>
        <v>0</v>
      </c>
      <c r="G104" s="22">
        <v>0</v>
      </c>
      <c r="H104" s="22">
        <v>0</v>
      </c>
      <c r="I104" s="22">
        <v>0</v>
      </c>
      <c r="J104" s="22">
        <v>0</v>
      </c>
      <c r="K104" s="22">
        <f t="shared" si="51"/>
        <v>0</v>
      </c>
      <c r="L104" s="22">
        <f t="shared" si="52"/>
        <v>0</v>
      </c>
      <c r="M104" s="22">
        <v>0</v>
      </c>
      <c r="N104" s="22">
        <f t="shared" si="53"/>
        <v>0</v>
      </c>
      <c r="O104" s="24">
        <f t="shared" si="54"/>
        <v>0</v>
      </c>
      <c r="P104" s="24">
        <f t="shared" si="55"/>
        <v>0</v>
      </c>
      <c r="Q104" s="24">
        <f t="shared" si="56"/>
        <v>0</v>
      </c>
      <c r="R104" s="3"/>
      <c r="S104" s="3"/>
      <c r="T104" s="22"/>
      <c r="U104" s="22"/>
      <c r="V104" s="22"/>
      <c r="W104" s="3"/>
      <c r="X104" s="3"/>
      <c r="Y104" s="3"/>
      <c r="Z104" s="3"/>
      <c r="AA104" s="3"/>
      <c r="AB104" s="3"/>
      <c r="AC104" s="3"/>
      <c r="AD104" s="22"/>
      <c r="AE104" s="22"/>
      <c r="AF104" s="22"/>
      <c r="AG104" s="22"/>
      <c r="AH104" s="22"/>
      <c r="AI104" s="22"/>
      <c r="AJ104" s="22"/>
      <c r="AK104" s="22"/>
      <c r="AL104" s="22"/>
      <c r="AM104" s="22"/>
      <c r="AN104" s="22"/>
      <c r="AO104" s="22"/>
      <c r="AP104" s="22"/>
      <c r="AQ104" s="22"/>
      <c r="AR104" s="22"/>
      <c r="AS104" s="22">
        <f t="shared" si="57"/>
        <v>0</v>
      </c>
      <c r="AT104" s="22"/>
      <c r="AU104" s="3"/>
      <c r="AV104" s="3"/>
      <c r="AW104" s="3"/>
      <c r="AX104" s="3"/>
      <c r="AY104" s="22">
        <f t="shared" si="58"/>
        <v>0</v>
      </c>
      <c r="AZ104" s="3"/>
      <c r="BB104" s="3"/>
      <c r="BC104" s="3"/>
      <c r="BD104" s="3"/>
      <c r="BE104" s="3"/>
      <c r="BF104" s="3"/>
      <c r="BG104" s="22">
        <f t="shared" si="59"/>
        <v>0</v>
      </c>
      <c r="BH104" s="1"/>
      <c r="BI104" s="1"/>
      <c r="BJ104" s="1"/>
    </row>
    <row r="105" spans="1:62" x14ac:dyDescent="0.25">
      <c r="A105" s="25" t="s">
        <v>237</v>
      </c>
      <c r="B105" t="s">
        <v>238</v>
      </c>
      <c r="C105" s="22"/>
      <c r="D105" s="22">
        <f t="shared" si="48"/>
        <v>0</v>
      </c>
      <c r="E105" s="22">
        <f t="shared" si="49"/>
        <v>0</v>
      </c>
      <c r="F105" s="22">
        <f t="shared" si="50"/>
        <v>0</v>
      </c>
      <c r="G105" s="22">
        <v>0</v>
      </c>
      <c r="H105" s="22">
        <v>0</v>
      </c>
      <c r="I105" s="22">
        <v>0</v>
      </c>
      <c r="J105" s="22">
        <v>0</v>
      </c>
      <c r="K105" s="22">
        <f t="shared" si="51"/>
        <v>0</v>
      </c>
      <c r="L105" s="22">
        <f t="shared" si="52"/>
        <v>0</v>
      </c>
      <c r="M105" s="22">
        <v>0</v>
      </c>
      <c r="N105" s="22">
        <f t="shared" si="53"/>
        <v>0</v>
      </c>
      <c r="O105" s="24">
        <f t="shared" si="54"/>
        <v>0</v>
      </c>
      <c r="P105" s="24">
        <f t="shared" si="55"/>
        <v>0</v>
      </c>
      <c r="Q105" s="24">
        <f t="shared" si="56"/>
        <v>0</v>
      </c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  <c r="AJ105" s="22"/>
      <c r="AK105" s="22"/>
      <c r="AL105" s="22"/>
      <c r="AM105" s="22"/>
      <c r="AN105" s="22"/>
      <c r="AO105" s="22"/>
      <c r="AP105" s="22"/>
      <c r="AQ105" s="22"/>
      <c r="AR105" s="22"/>
      <c r="AS105" s="22">
        <f t="shared" si="57"/>
        <v>0</v>
      </c>
      <c r="AT105" s="22"/>
      <c r="AU105" s="22"/>
      <c r="AV105" s="22"/>
      <c r="AW105" s="22"/>
      <c r="AX105" s="22"/>
      <c r="AY105" s="22">
        <f t="shared" si="58"/>
        <v>0</v>
      </c>
      <c r="AZ105" s="3"/>
      <c r="BA105" s="3"/>
      <c r="BB105" s="3"/>
      <c r="BC105" s="3"/>
      <c r="BD105" s="3"/>
      <c r="BE105" s="3"/>
      <c r="BF105" s="3"/>
      <c r="BG105" s="22">
        <f t="shared" si="59"/>
        <v>0</v>
      </c>
      <c r="BH105" s="1"/>
      <c r="BI105" s="1"/>
      <c r="BJ105" s="1"/>
    </row>
    <row r="106" spans="1:62" x14ac:dyDescent="0.25">
      <c r="A106" s="25" t="s">
        <v>239</v>
      </c>
      <c r="B106" s="39" t="s">
        <v>240</v>
      </c>
      <c r="C106" s="22"/>
      <c r="D106" s="22">
        <f t="shared" si="48"/>
        <v>0</v>
      </c>
      <c r="E106" s="22">
        <f t="shared" si="49"/>
        <v>0</v>
      </c>
      <c r="F106" s="22">
        <f t="shared" si="50"/>
        <v>0</v>
      </c>
      <c r="G106" s="22">
        <v>0</v>
      </c>
      <c r="H106" s="22">
        <v>0</v>
      </c>
      <c r="I106" s="22">
        <v>0</v>
      </c>
      <c r="J106" s="22">
        <v>0</v>
      </c>
      <c r="K106" s="22">
        <f t="shared" si="51"/>
        <v>0</v>
      </c>
      <c r="L106" s="22">
        <f t="shared" si="52"/>
        <v>0</v>
      </c>
      <c r="M106" s="22">
        <v>0</v>
      </c>
      <c r="N106" s="22">
        <f t="shared" si="53"/>
        <v>0</v>
      </c>
      <c r="O106" s="24">
        <f t="shared" si="54"/>
        <v>0</v>
      </c>
      <c r="P106" s="24">
        <f t="shared" si="55"/>
        <v>0</v>
      </c>
      <c r="Q106" s="24">
        <f t="shared" si="56"/>
        <v>0</v>
      </c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  <c r="AJ106" s="22"/>
      <c r="AK106" s="22"/>
      <c r="AL106" s="22"/>
      <c r="AM106" s="22"/>
      <c r="AN106" s="22"/>
      <c r="AO106" s="22"/>
      <c r="AP106" s="22"/>
      <c r="AQ106" s="22"/>
      <c r="AR106" s="22"/>
      <c r="AS106" s="22">
        <f t="shared" si="57"/>
        <v>0</v>
      </c>
      <c r="AT106" s="22"/>
      <c r="AU106" s="22"/>
      <c r="AV106" s="22"/>
      <c r="AW106" s="22"/>
      <c r="AX106" s="22"/>
      <c r="AY106" s="22">
        <f t="shared" si="58"/>
        <v>0</v>
      </c>
      <c r="AZ106" s="22"/>
      <c r="BB106" s="22"/>
      <c r="BC106" s="22"/>
      <c r="BD106" s="22"/>
      <c r="BE106" s="22"/>
      <c r="BF106" s="22"/>
      <c r="BG106" s="22">
        <f t="shared" si="59"/>
        <v>0</v>
      </c>
    </row>
    <row r="107" spans="1:62" x14ac:dyDescent="0.25">
      <c r="A107" s="25" t="s">
        <v>241</v>
      </c>
      <c r="B107" t="s">
        <v>242</v>
      </c>
      <c r="C107" s="22">
        <v>0</v>
      </c>
      <c r="D107" s="22">
        <f t="shared" si="48"/>
        <v>0</v>
      </c>
      <c r="E107" s="22">
        <f t="shared" si="49"/>
        <v>0</v>
      </c>
      <c r="F107" s="22">
        <f t="shared" si="50"/>
        <v>0</v>
      </c>
      <c r="G107" s="22">
        <v>0</v>
      </c>
      <c r="H107" s="22">
        <v>0</v>
      </c>
      <c r="I107" s="22">
        <v>0</v>
      </c>
      <c r="J107" s="22">
        <v>0</v>
      </c>
      <c r="K107" s="22">
        <f t="shared" si="51"/>
        <v>0</v>
      </c>
      <c r="L107" s="22">
        <f t="shared" si="52"/>
        <v>0</v>
      </c>
      <c r="M107" s="22">
        <v>0</v>
      </c>
      <c r="N107" s="22">
        <f t="shared" si="53"/>
        <v>0</v>
      </c>
      <c r="O107" s="24">
        <f t="shared" si="54"/>
        <v>0</v>
      </c>
      <c r="P107" s="24">
        <f t="shared" si="55"/>
        <v>0</v>
      </c>
      <c r="Q107" s="24">
        <f t="shared" si="56"/>
        <v>0</v>
      </c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22">
        <f t="shared" si="57"/>
        <v>0</v>
      </c>
      <c r="AT107" s="3"/>
      <c r="AU107" s="3"/>
      <c r="AV107" s="3"/>
      <c r="AW107" s="3"/>
      <c r="AX107" s="3"/>
      <c r="AY107" s="22">
        <f t="shared" si="58"/>
        <v>0</v>
      </c>
      <c r="AZ107" s="22"/>
      <c r="BA107" s="3"/>
      <c r="BB107" s="3"/>
      <c r="BC107" s="3"/>
      <c r="BD107" s="3"/>
      <c r="BE107" s="3"/>
      <c r="BF107" s="3"/>
      <c r="BG107" s="22">
        <f t="shared" si="59"/>
        <v>0</v>
      </c>
      <c r="BH107" s="1"/>
      <c r="BI107" s="1"/>
      <c r="BJ107" s="1"/>
    </row>
    <row r="108" spans="1:62" x14ac:dyDescent="0.25">
      <c r="A108" s="25" t="s">
        <v>243</v>
      </c>
      <c r="B108" t="s">
        <v>244</v>
      </c>
      <c r="C108" s="22"/>
      <c r="D108" s="22">
        <f t="shared" si="48"/>
        <v>0</v>
      </c>
      <c r="E108" s="22">
        <f t="shared" si="49"/>
        <v>0</v>
      </c>
      <c r="F108" s="22">
        <f t="shared" si="50"/>
        <v>0</v>
      </c>
      <c r="G108" s="22">
        <v>0</v>
      </c>
      <c r="H108" s="22">
        <v>0</v>
      </c>
      <c r="I108" s="22">
        <v>0</v>
      </c>
      <c r="J108" s="22">
        <v>0</v>
      </c>
      <c r="K108" s="22">
        <f t="shared" si="51"/>
        <v>0</v>
      </c>
      <c r="L108" s="22">
        <f t="shared" si="52"/>
        <v>0</v>
      </c>
      <c r="M108" s="22">
        <v>0</v>
      </c>
      <c r="N108" s="22">
        <f t="shared" si="53"/>
        <v>0</v>
      </c>
      <c r="O108" s="24">
        <f t="shared" si="54"/>
        <v>0</v>
      </c>
      <c r="P108" s="24">
        <f t="shared" si="55"/>
        <v>0</v>
      </c>
      <c r="Q108" s="24">
        <f t="shared" si="56"/>
        <v>0</v>
      </c>
      <c r="R108" s="3"/>
      <c r="S108" s="22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22">
        <f t="shared" si="57"/>
        <v>0</v>
      </c>
      <c r="AT108" s="3"/>
      <c r="AU108" s="3"/>
      <c r="AV108" s="3"/>
      <c r="AW108" s="3"/>
      <c r="AX108" s="3"/>
      <c r="AY108" s="22">
        <f t="shared" si="58"/>
        <v>0</v>
      </c>
      <c r="AZ108" s="22"/>
      <c r="BA108" s="3"/>
      <c r="BB108" s="3"/>
      <c r="BC108" s="3"/>
      <c r="BD108" s="3"/>
      <c r="BE108" s="3"/>
      <c r="BF108" s="3"/>
      <c r="BG108" s="22">
        <f t="shared" si="59"/>
        <v>0</v>
      </c>
      <c r="BH108" s="1"/>
      <c r="BI108" s="1"/>
      <c r="BJ108" s="1"/>
    </row>
    <row r="109" spans="1:62" x14ac:dyDescent="0.25">
      <c r="A109" s="25" t="s">
        <v>245</v>
      </c>
      <c r="B109" t="s">
        <v>246</v>
      </c>
      <c r="C109" s="22"/>
      <c r="D109" s="22">
        <f t="shared" si="48"/>
        <v>0</v>
      </c>
      <c r="E109" s="22">
        <f t="shared" si="49"/>
        <v>0</v>
      </c>
      <c r="F109" s="22">
        <f t="shared" si="50"/>
        <v>0</v>
      </c>
      <c r="G109" s="22">
        <v>0</v>
      </c>
      <c r="H109" s="22">
        <v>0</v>
      </c>
      <c r="I109" s="22">
        <v>0</v>
      </c>
      <c r="J109" s="22">
        <v>0</v>
      </c>
      <c r="K109" s="22">
        <f t="shared" si="51"/>
        <v>0</v>
      </c>
      <c r="L109" s="22">
        <f t="shared" si="52"/>
        <v>0</v>
      </c>
      <c r="M109" s="22">
        <v>0</v>
      </c>
      <c r="N109" s="22">
        <f t="shared" si="53"/>
        <v>0</v>
      </c>
      <c r="O109" s="24">
        <f t="shared" si="54"/>
        <v>0</v>
      </c>
      <c r="P109" s="24">
        <f t="shared" si="55"/>
        <v>0</v>
      </c>
      <c r="Q109" s="24">
        <f t="shared" si="56"/>
        <v>0</v>
      </c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  <c r="AO109" s="22"/>
      <c r="AP109" s="22"/>
      <c r="AQ109" s="22"/>
      <c r="AR109" s="22"/>
      <c r="AS109" s="22">
        <f t="shared" si="57"/>
        <v>0</v>
      </c>
      <c r="AT109" s="22"/>
      <c r="AU109" s="22"/>
      <c r="AV109" s="22"/>
      <c r="AW109" s="22"/>
      <c r="AX109" s="22"/>
      <c r="AY109" s="22">
        <f t="shared" si="58"/>
        <v>0</v>
      </c>
      <c r="AZ109" s="22"/>
      <c r="BB109" s="22"/>
      <c r="BC109" s="22"/>
      <c r="BD109" s="22"/>
      <c r="BE109" s="22"/>
      <c r="BF109" s="22"/>
      <c r="BG109" s="22">
        <f t="shared" si="59"/>
        <v>0</v>
      </c>
    </row>
    <row r="110" spans="1:62" x14ac:dyDescent="0.25">
      <c r="A110" s="25" t="s">
        <v>247</v>
      </c>
      <c r="B110" t="s">
        <v>248</v>
      </c>
      <c r="C110" s="22"/>
      <c r="D110" s="22">
        <f t="shared" si="48"/>
        <v>0</v>
      </c>
      <c r="E110" s="22">
        <f t="shared" si="49"/>
        <v>0</v>
      </c>
      <c r="F110" s="22">
        <f t="shared" si="50"/>
        <v>0</v>
      </c>
      <c r="G110" s="22">
        <v>0</v>
      </c>
      <c r="H110" s="22">
        <v>0</v>
      </c>
      <c r="I110" s="22">
        <v>0</v>
      </c>
      <c r="J110" s="22">
        <v>0</v>
      </c>
      <c r="K110" s="22">
        <f t="shared" si="51"/>
        <v>0</v>
      </c>
      <c r="L110" s="22">
        <f t="shared" si="52"/>
        <v>0</v>
      </c>
      <c r="M110" s="22">
        <v>0</v>
      </c>
      <c r="N110" s="22">
        <f t="shared" si="53"/>
        <v>0</v>
      </c>
      <c r="O110" s="24">
        <f t="shared" si="54"/>
        <v>0</v>
      </c>
      <c r="P110" s="24">
        <f t="shared" si="55"/>
        <v>0</v>
      </c>
      <c r="Q110" s="24">
        <f t="shared" si="56"/>
        <v>0</v>
      </c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22"/>
      <c r="AK110" s="22"/>
      <c r="AL110" s="22"/>
      <c r="AM110" s="22"/>
      <c r="AN110" s="22"/>
      <c r="AO110" s="22"/>
      <c r="AP110" s="22"/>
      <c r="AQ110" s="22"/>
      <c r="AR110" s="22"/>
      <c r="AS110" s="22">
        <f t="shared" si="57"/>
        <v>0</v>
      </c>
      <c r="AT110" s="22"/>
      <c r="AU110" s="22"/>
      <c r="AV110" s="22"/>
      <c r="AW110" s="22"/>
      <c r="AX110" s="22"/>
      <c r="AY110" s="22">
        <f t="shared" si="58"/>
        <v>0</v>
      </c>
      <c r="AZ110" s="22"/>
      <c r="BB110" s="22"/>
      <c r="BC110" s="22"/>
      <c r="BD110" s="22"/>
      <c r="BE110" s="22"/>
      <c r="BF110" s="22"/>
      <c r="BG110" s="22">
        <f t="shared" si="59"/>
        <v>0</v>
      </c>
    </row>
    <row r="111" spans="1:62" x14ac:dyDescent="0.25">
      <c r="A111" s="25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22"/>
      <c r="AK111" s="22"/>
      <c r="AL111" s="22"/>
      <c r="AM111" s="22"/>
      <c r="AN111" s="22"/>
      <c r="AO111" s="22"/>
      <c r="AP111" s="22"/>
      <c r="AQ111" s="22"/>
      <c r="AR111" s="22"/>
      <c r="AS111" s="22"/>
      <c r="AT111" s="22"/>
      <c r="AU111" s="22"/>
      <c r="AV111" s="22"/>
      <c r="AW111" s="22"/>
      <c r="AX111" s="22"/>
      <c r="AY111" s="22"/>
      <c r="AZ111" s="22"/>
      <c r="BB111" s="22"/>
      <c r="BC111" s="22"/>
      <c r="BD111" s="22"/>
      <c r="BE111" s="22"/>
      <c r="BF111" s="22"/>
      <c r="BG111" s="3"/>
    </row>
    <row r="112" spans="1:62" ht="13.5" customHeight="1" x14ac:dyDescent="0.25">
      <c r="A112" s="35" t="s">
        <v>249</v>
      </c>
      <c r="B112" s="38" t="s">
        <v>250</v>
      </c>
      <c r="C112" s="18">
        <f t="shared" ref="C112:Q112" si="60">SUM(C114:C123)</f>
        <v>768359</v>
      </c>
      <c r="D112" s="18">
        <f t="shared" si="60"/>
        <v>0</v>
      </c>
      <c r="E112" s="18">
        <f t="shared" si="60"/>
        <v>0</v>
      </c>
      <c r="F112" s="18">
        <f t="shared" si="60"/>
        <v>768359</v>
      </c>
      <c r="G112" s="18">
        <f t="shared" si="60"/>
        <v>0</v>
      </c>
      <c r="H112" s="18">
        <f t="shared" si="60"/>
        <v>25852.309999999998</v>
      </c>
      <c r="I112" s="18">
        <f t="shared" si="60"/>
        <v>19643.710000000003</v>
      </c>
      <c r="J112" s="18">
        <f t="shared" si="60"/>
        <v>20659.419999999998</v>
      </c>
      <c r="K112" s="18">
        <f t="shared" si="60"/>
        <v>66155.44</v>
      </c>
      <c r="L112" s="18">
        <f t="shared" si="60"/>
        <v>66155.44</v>
      </c>
      <c r="M112" s="18">
        <f t="shared" si="60"/>
        <v>0</v>
      </c>
      <c r="N112" s="18">
        <f t="shared" si="60"/>
        <v>0</v>
      </c>
      <c r="O112" s="18">
        <f t="shared" si="60"/>
        <v>702203.56</v>
      </c>
      <c r="P112" s="18">
        <f t="shared" si="60"/>
        <v>768359</v>
      </c>
      <c r="Q112" s="19">
        <f t="shared" si="60"/>
        <v>702203.56</v>
      </c>
      <c r="R112" s="18">
        <f>SUM(R114:R120)</f>
        <v>0</v>
      </c>
      <c r="S112" s="18">
        <f>SUM(S114:S123)</f>
        <v>0</v>
      </c>
      <c r="T112" s="18">
        <f t="shared" ref="T112:Z112" si="61">SUM(T114:T120)</f>
        <v>0</v>
      </c>
      <c r="U112" s="18">
        <f t="shared" si="61"/>
        <v>0</v>
      </c>
      <c r="V112" s="18">
        <f t="shared" si="61"/>
        <v>0</v>
      </c>
      <c r="W112" s="18">
        <f t="shared" si="61"/>
        <v>0</v>
      </c>
      <c r="X112" s="18">
        <f t="shared" si="61"/>
        <v>0</v>
      </c>
      <c r="Y112" s="18">
        <f t="shared" si="61"/>
        <v>0</v>
      </c>
      <c r="Z112" s="18">
        <f t="shared" si="61"/>
        <v>0</v>
      </c>
      <c r="AA112" s="18">
        <f>SUM(AA114:AA123)</f>
        <v>0</v>
      </c>
      <c r="AB112" s="18">
        <f>SUM(AB114:AB120)</f>
        <v>0</v>
      </c>
      <c r="AC112" s="18">
        <f>SUM(AC114:AC120)</f>
        <v>0</v>
      </c>
      <c r="AD112" s="18">
        <f>SUM(AD114:AD120)</f>
        <v>0</v>
      </c>
      <c r="AE112" s="18">
        <f>SUM(AE114:AE123)</f>
        <v>0</v>
      </c>
      <c r="AF112" s="18">
        <f t="shared" ref="AF112:AR112" si="62">SUM(AF114:AF120)</f>
        <v>0</v>
      </c>
      <c r="AG112" s="18">
        <f t="shared" si="62"/>
        <v>0</v>
      </c>
      <c r="AH112" s="18">
        <f t="shared" si="62"/>
        <v>0</v>
      </c>
      <c r="AI112" s="18">
        <f t="shared" si="62"/>
        <v>0</v>
      </c>
      <c r="AJ112" s="18">
        <f t="shared" si="62"/>
        <v>0</v>
      </c>
      <c r="AK112" s="18">
        <f t="shared" si="62"/>
        <v>0</v>
      </c>
      <c r="AL112" s="18">
        <f t="shared" si="62"/>
        <v>0</v>
      </c>
      <c r="AM112" s="18">
        <f t="shared" si="62"/>
        <v>0</v>
      </c>
      <c r="AN112" s="18">
        <f t="shared" si="62"/>
        <v>0</v>
      </c>
      <c r="AO112" s="18">
        <f t="shared" si="62"/>
        <v>0</v>
      </c>
      <c r="AP112" s="18">
        <f t="shared" si="62"/>
        <v>0</v>
      </c>
      <c r="AQ112" s="18">
        <f t="shared" si="62"/>
        <v>0</v>
      </c>
      <c r="AR112" s="18">
        <f t="shared" si="62"/>
        <v>0</v>
      </c>
      <c r="AS112" s="18">
        <f>SUM(AS114:AS123)</f>
        <v>0</v>
      </c>
      <c r="AT112" s="18">
        <f t="shared" ref="AT112:BG112" si="63">SUM(AT114:AT120)</f>
        <v>0</v>
      </c>
      <c r="AU112" s="18">
        <f t="shared" si="63"/>
        <v>0</v>
      </c>
      <c r="AV112" s="18">
        <f t="shared" si="63"/>
        <v>0</v>
      </c>
      <c r="AW112" s="18">
        <f t="shared" si="63"/>
        <v>0</v>
      </c>
      <c r="AX112" s="18">
        <f t="shared" si="63"/>
        <v>0</v>
      </c>
      <c r="AY112" s="18">
        <f t="shared" si="63"/>
        <v>0</v>
      </c>
      <c r="AZ112" s="18">
        <f t="shared" si="63"/>
        <v>0</v>
      </c>
      <c r="BA112" s="18">
        <f t="shared" si="63"/>
        <v>0</v>
      </c>
      <c r="BB112" s="18">
        <f t="shared" si="63"/>
        <v>0</v>
      </c>
      <c r="BC112" s="18">
        <f t="shared" si="63"/>
        <v>0</v>
      </c>
      <c r="BD112" s="18">
        <f t="shared" si="63"/>
        <v>0</v>
      </c>
      <c r="BE112" s="18">
        <f t="shared" si="63"/>
        <v>0</v>
      </c>
      <c r="BF112" s="18">
        <f t="shared" si="63"/>
        <v>0</v>
      </c>
      <c r="BG112" s="18">
        <f t="shared" si="63"/>
        <v>0</v>
      </c>
    </row>
    <row r="113" spans="1:62" ht="13.5" customHeight="1" x14ac:dyDescent="0.25">
      <c r="A113" s="11"/>
      <c r="B113" s="1"/>
      <c r="C113" s="3"/>
      <c r="D113" s="3"/>
      <c r="E113" s="3"/>
      <c r="F113" s="3"/>
      <c r="G113" s="3"/>
      <c r="H113" s="22"/>
      <c r="I113" s="22"/>
      <c r="J113" s="22"/>
      <c r="K113" s="22"/>
      <c r="L113" s="22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</row>
    <row r="114" spans="1:62" ht="12.75" customHeight="1" x14ac:dyDescent="0.25">
      <c r="A114" s="25" t="s">
        <v>251</v>
      </c>
      <c r="B114" s="39" t="s">
        <v>252</v>
      </c>
      <c r="C114" s="22"/>
      <c r="D114" s="22">
        <f t="shared" ref="D114:D123" si="64">+BG114</f>
        <v>0</v>
      </c>
      <c r="E114" s="22">
        <f t="shared" ref="E114:E123" si="65">+AS114+AY114</f>
        <v>0</v>
      </c>
      <c r="F114" s="22">
        <f t="shared" ref="F114:F123" si="66">+C114+D114+E114</f>
        <v>0</v>
      </c>
      <c r="G114" s="22"/>
      <c r="H114" s="22">
        <v>0</v>
      </c>
      <c r="I114" s="22">
        <v>0</v>
      </c>
      <c r="J114" s="22">
        <v>0</v>
      </c>
      <c r="K114" s="22">
        <f t="shared" ref="K114:K123" si="67">SUM(H114:J114)</f>
        <v>0</v>
      </c>
      <c r="L114" s="22">
        <f t="shared" ref="L114:L123" si="68">+K114+G114</f>
        <v>0</v>
      </c>
      <c r="M114" s="22">
        <v>0</v>
      </c>
      <c r="N114" s="22">
        <f t="shared" ref="N114:N123" si="69">IF(M114&gt;0,(L114-M114),0)</f>
        <v>0</v>
      </c>
      <c r="O114" s="24">
        <f t="shared" ref="O114:O123" si="70">F114-L114</f>
        <v>0</v>
      </c>
      <c r="P114" s="24">
        <f t="shared" ref="P114:P123" si="71">+F114-M114</f>
        <v>0</v>
      </c>
      <c r="Q114" s="24">
        <f t="shared" ref="Q114:Q123" si="72">IF(N114&gt;0,(F114-L114-N114),(F114-L114+N114))</f>
        <v>0</v>
      </c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22"/>
      <c r="AK114" s="22"/>
      <c r="AL114" s="22"/>
      <c r="AM114" s="22"/>
      <c r="AN114" s="22"/>
      <c r="AO114" s="22"/>
      <c r="AP114" s="22"/>
      <c r="AQ114" s="22"/>
      <c r="AR114" s="22"/>
      <c r="AS114" s="22">
        <f>SUM(R114:AR114)</f>
        <v>0</v>
      </c>
      <c r="AT114" s="22"/>
      <c r="AU114" s="22"/>
      <c r="AV114" s="22"/>
      <c r="AW114" s="22"/>
      <c r="AX114" s="22"/>
      <c r="AY114" s="22">
        <f>+AT114+AU114+AV114+AW114+AX114</f>
        <v>0</v>
      </c>
      <c r="AZ114" s="22"/>
      <c r="BB114" s="22"/>
      <c r="BC114" s="22"/>
      <c r="BD114" s="22"/>
      <c r="BE114" s="22"/>
      <c r="BF114" s="22"/>
      <c r="BG114" s="22">
        <f>SUM(AZ114:BD114)</f>
        <v>0</v>
      </c>
    </row>
    <row r="115" spans="1:62" ht="12.75" customHeight="1" x14ac:dyDescent="0.25">
      <c r="A115" s="25" t="s">
        <v>308</v>
      </c>
      <c r="B115" s="39" t="s">
        <v>254</v>
      </c>
      <c r="C115" s="22">
        <v>317760</v>
      </c>
      <c r="D115" s="22">
        <f t="shared" si="64"/>
        <v>0</v>
      </c>
      <c r="E115" s="22">
        <f t="shared" si="65"/>
        <v>0</v>
      </c>
      <c r="F115" s="22">
        <f t="shared" si="66"/>
        <v>317760</v>
      </c>
      <c r="G115" s="22"/>
      <c r="H115" s="22">
        <v>22301.17</v>
      </c>
      <c r="I115" s="22">
        <v>16945.400000000001</v>
      </c>
      <c r="J115" s="22">
        <v>17821.59</v>
      </c>
      <c r="K115" s="22">
        <f t="shared" si="67"/>
        <v>57068.160000000003</v>
      </c>
      <c r="L115" s="22">
        <f t="shared" si="68"/>
        <v>57068.160000000003</v>
      </c>
      <c r="M115" s="22">
        <v>0</v>
      </c>
      <c r="N115" s="22">
        <f t="shared" si="69"/>
        <v>0</v>
      </c>
      <c r="O115" s="24">
        <f t="shared" si="70"/>
        <v>260691.84</v>
      </c>
      <c r="P115" s="24">
        <f t="shared" si="71"/>
        <v>317760</v>
      </c>
      <c r="Q115" s="24">
        <f t="shared" si="72"/>
        <v>260691.84</v>
      </c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2"/>
      <c r="AL115" s="22"/>
      <c r="AM115" s="22"/>
      <c r="AN115" s="22"/>
      <c r="AO115" s="22"/>
      <c r="AP115" s="22"/>
      <c r="AQ115" s="22"/>
      <c r="AR115" s="22"/>
      <c r="AS115" s="22"/>
      <c r="AT115" s="22"/>
      <c r="AU115" s="22"/>
      <c r="AV115" s="22"/>
      <c r="AW115" s="22"/>
      <c r="AX115" s="22"/>
      <c r="AY115" s="22"/>
      <c r="AZ115" s="22"/>
      <c r="BB115" s="22"/>
      <c r="BC115" s="22"/>
      <c r="BD115" s="22"/>
      <c r="BE115" s="22"/>
      <c r="BF115" s="22"/>
      <c r="BG115" s="22"/>
    </row>
    <row r="116" spans="1:62" ht="12.75" customHeight="1" x14ac:dyDescent="0.25">
      <c r="A116" s="25" t="s">
        <v>309</v>
      </c>
      <c r="B116" s="39" t="s">
        <v>254</v>
      </c>
      <c r="C116" s="22">
        <v>50599</v>
      </c>
      <c r="D116" s="22">
        <f t="shared" si="64"/>
        <v>0</v>
      </c>
      <c r="E116" s="22">
        <f t="shared" si="65"/>
        <v>0</v>
      </c>
      <c r="F116" s="22">
        <f t="shared" si="66"/>
        <v>50599</v>
      </c>
      <c r="G116" s="22"/>
      <c r="H116" s="22">
        <v>3551.14</v>
      </c>
      <c r="I116" s="22">
        <v>2698.31</v>
      </c>
      <c r="J116" s="22">
        <v>2837.83</v>
      </c>
      <c r="K116" s="22">
        <f t="shared" si="67"/>
        <v>9087.2799999999988</v>
      </c>
      <c r="L116" s="22">
        <f t="shared" si="68"/>
        <v>9087.2799999999988</v>
      </c>
      <c r="M116" s="22">
        <v>0</v>
      </c>
      <c r="N116" s="22">
        <f t="shared" si="69"/>
        <v>0</v>
      </c>
      <c r="O116" s="24">
        <f t="shared" si="70"/>
        <v>41511.72</v>
      </c>
      <c r="P116" s="24">
        <f t="shared" si="71"/>
        <v>50599</v>
      </c>
      <c r="Q116" s="24">
        <f t="shared" si="72"/>
        <v>41511.72</v>
      </c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2"/>
      <c r="AL116" s="22"/>
      <c r="AM116" s="22"/>
      <c r="AN116" s="22"/>
      <c r="AO116" s="22"/>
      <c r="AP116" s="22"/>
      <c r="AQ116" s="22"/>
      <c r="AR116" s="22"/>
      <c r="AS116" s="22"/>
      <c r="AT116" s="22"/>
      <c r="AU116" s="22"/>
      <c r="AV116" s="22"/>
      <c r="AW116" s="22"/>
      <c r="AX116" s="22"/>
      <c r="AY116" s="22"/>
      <c r="AZ116" s="22"/>
      <c r="BB116" s="22"/>
      <c r="BC116" s="22"/>
      <c r="BD116" s="22"/>
      <c r="BE116" s="22"/>
      <c r="BF116" s="22"/>
      <c r="BG116" s="22"/>
    </row>
    <row r="117" spans="1:62" ht="12.75" customHeight="1" x14ac:dyDescent="0.25">
      <c r="A117" s="60" t="s">
        <v>256</v>
      </c>
      <c r="B117" s="60" t="s">
        <v>257</v>
      </c>
      <c r="C117" s="22"/>
      <c r="D117" s="22">
        <f t="shared" si="64"/>
        <v>0</v>
      </c>
      <c r="E117" s="22">
        <f t="shared" si="65"/>
        <v>0</v>
      </c>
      <c r="F117" s="22">
        <f t="shared" si="66"/>
        <v>0</v>
      </c>
      <c r="G117" s="22"/>
      <c r="H117" s="22"/>
      <c r="I117" s="22"/>
      <c r="J117" s="22"/>
      <c r="K117" s="22">
        <f t="shared" si="67"/>
        <v>0</v>
      </c>
      <c r="L117" s="22">
        <f t="shared" si="68"/>
        <v>0</v>
      </c>
      <c r="M117" s="22">
        <v>0</v>
      </c>
      <c r="N117" s="22">
        <f t="shared" si="69"/>
        <v>0</v>
      </c>
      <c r="O117" s="24">
        <f t="shared" si="70"/>
        <v>0</v>
      </c>
      <c r="P117" s="24">
        <f t="shared" si="71"/>
        <v>0</v>
      </c>
      <c r="Q117" s="24">
        <f t="shared" si="72"/>
        <v>0</v>
      </c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22"/>
      <c r="AK117" s="22"/>
      <c r="AL117" s="22"/>
      <c r="AM117" s="22"/>
      <c r="AN117" s="22"/>
      <c r="AO117" s="22"/>
      <c r="AP117" s="22"/>
      <c r="AQ117" s="22"/>
      <c r="AR117" s="22"/>
      <c r="AS117" s="22"/>
      <c r="AT117" s="22"/>
      <c r="AU117" s="22"/>
      <c r="AV117" s="22"/>
      <c r="AW117" s="22"/>
      <c r="AX117" s="22"/>
      <c r="AY117" s="22"/>
      <c r="AZ117" s="22"/>
      <c r="BB117" s="22"/>
      <c r="BC117" s="22"/>
      <c r="BD117" s="22"/>
      <c r="BE117" s="22"/>
      <c r="BF117" s="22"/>
      <c r="BG117" s="22"/>
    </row>
    <row r="118" spans="1:62" s="1" customFormat="1" x14ac:dyDescent="0.25">
      <c r="A118" s="25" t="s">
        <v>258</v>
      </c>
      <c r="B118" t="s">
        <v>259</v>
      </c>
      <c r="C118" s="22"/>
      <c r="D118" s="22">
        <f t="shared" si="64"/>
        <v>0</v>
      </c>
      <c r="E118" s="22">
        <f t="shared" si="65"/>
        <v>0</v>
      </c>
      <c r="F118" s="22">
        <f t="shared" si="66"/>
        <v>0</v>
      </c>
      <c r="G118" s="22"/>
      <c r="H118" s="22">
        <v>0</v>
      </c>
      <c r="I118" s="22">
        <v>0</v>
      </c>
      <c r="J118" s="22">
        <v>0</v>
      </c>
      <c r="K118" s="22">
        <f t="shared" si="67"/>
        <v>0</v>
      </c>
      <c r="L118" s="22">
        <f t="shared" si="68"/>
        <v>0</v>
      </c>
      <c r="M118" s="22">
        <v>0</v>
      </c>
      <c r="N118" s="22">
        <f t="shared" si="69"/>
        <v>0</v>
      </c>
      <c r="O118" s="24">
        <f t="shared" si="70"/>
        <v>0</v>
      </c>
      <c r="P118" s="24">
        <f t="shared" si="71"/>
        <v>0</v>
      </c>
      <c r="Q118" s="24">
        <f t="shared" si="72"/>
        <v>0</v>
      </c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  <c r="AJ118" s="22"/>
      <c r="AK118" s="22"/>
      <c r="AL118" s="22"/>
      <c r="AM118" s="22"/>
      <c r="AN118" s="22"/>
      <c r="AO118" s="22"/>
      <c r="AP118" s="22"/>
      <c r="AQ118" s="22"/>
      <c r="AR118" s="22"/>
      <c r="AS118" s="22">
        <f t="shared" ref="AS118:AS123" si="73">SUM(R118:AR118)</f>
        <v>0</v>
      </c>
      <c r="AT118" s="22"/>
      <c r="AU118" s="22"/>
      <c r="AV118" s="22"/>
      <c r="AW118" s="22"/>
      <c r="AX118" s="22"/>
      <c r="AY118" s="22">
        <f>+AT118+AU118+AV118+AW118+AX118</f>
        <v>0</v>
      </c>
      <c r="AZ118" s="22"/>
      <c r="BA118" s="22"/>
      <c r="BB118" s="22"/>
      <c r="BC118" s="22"/>
      <c r="BD118" s="22"/>
      <c r="BE118" s="22"/>
      <c r="BF118" s="22"/>
      <c r="BG118" s="22">
        <f>SUM(AZ118:BD118)</f>
        <v>0</v>
      </c>
      <c r="BH118"/>
      <c r="BI118"/>
      <c r="BJ118"/>
    </row>
    <row r="119" spans="1:62" s="1" customFormat="1" x14ac:dyDescent="0.25">
      <c r="A119" s="25" t="s">
        <v>260</v>
      </c>
      <c r="B119" t="s">
        <v>261</v>
      </c>
      <c r="C119" s="22"/>
      <c r="D119" s="22">
        <f t="shared" si="64"/>
        <v>0</v>
      </c>
      <c r="E119" s="22">
        <f t="shared" si="65"/>
        <v>0</v>
      </c>
      <c r="F119" s="22">
        <f t="shared" si="66"/>
        <v>0</v>
      </c>
      <c r="G119" s="22"/>
      <c r="I119" s="22">
        <v>0</v>
      </c>
      <c r="J119" s="22">
        <v>0</v>
      </c>
      <c r="K119" s="22">
        <f t="shared" si="67"/>
        <v>0</v>
      </c>
      <c r="L119" s="22">
        <f t="shared" si="68"/>
        <v>0</v>
      </c>
      <c r="M119" s="22">
        <v>0</v>
      </c>
      <c r="N119" s="22">
        <f t="shared" si="69"/>
        <v>0</v>
      </c>
      <c r="O119" s="24">
        <f t="shared" si="70"/>
        <v>0</v>
      </c>
      <c r="P119" s="24">
        <f t="shared" si="71"/>
        <v>0</v>
      </c>
      <c r="Q119" s="24">
        <f t="shared" si="72"/>
        <v>0</v>
      </c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  <c r="AJ119" s="22"/>
      <c r="AK119" s="22"/>
      <c r="AL119" s="22"/>
      <c r="AM119" s="22"/>
      <c r="AN119" s="22"/>
      <c r="AO119" s="22"/>
      <c r="AP119" s="22"/>
      <c r="AQ119" s="22"/>
      <c r="AR119" s="22"/>
      <c r="AS119" s="22">
        <f t="shared" si="73"/>
        <v>0</v>
      </c>
      <c r="AT119" s="22"/>
      <c r="AU119" s="22"/>
      <c r="AV119" s="22"/>
      <c r="AW119" s="22"/>
      <c r="AX119" s="22"/>
      <c r="AY119" s="22"/>
      <c r="AZ119" s="22"/>
      <c r="BA119" s="22"/>
      <c r="BB119" s="22"/>
      <c r="BC119" s="22"/>
      <c r="BD119" s="22"/>
      <c r="BE119" s="22"/>
      <c r="BF119" s="22"/>
      <c r="BG119" s="22">
        <f>SUM(AZ119:BD119)</f>
        <v>0</v>
      </c>
      <c r="BH119"/>
      <c r="BI119"/>
      <c r="BJ119"/>
    </row>
    <row r="120" spans="1:62" x14ac:dyDescent="0.25">
      <c r="A120" s="25" t="s">
        <v>262</v>
      </c>
      <c r="B120" t="s">
        <v>263</v>
      </c>
      <c r="C120" s="22">
        <v>400000</v>
      </c>
      <c r="D120" s="22">
        <f t="shared" si="64"/>
        <v>0</v>
      </c>
      <c r="E120" s="22">
        <f t="shared" si="65"/>
        <v>0</v>
      </c>
      <c r="F120" s="22">
        <f t="shared" si="66"/>
        <v>400000</v>
      </c>
      <c r="G120" s="22"/>
      <c r="H120" s="22">
        <v>0</v>
      </c>
      <c r="I120" s="22">
        <v>0</v>
      </c>
      <c r="J120" s="22">
        <v>0</v>
      </c>
      <c r="K120" s="22">
        <f t="shared" si="67"/>
        <v>0</v>
      </c>
      <c r="L120" s="22">
        <f t="shared" si="68"/>
        <v>0</v>
      </c>
      <c r="M120" s="22">
        <v>0</v>
      </c>
      <c r="N120" s="22">
        <f t="shared" si="69"/>
        <v>0</v>
      </c>
      <c r="O120" s="24">
        <f t="shared" si="70"/>
        <v>400000</v>
      </c>
      <c r="P120" s="24">
        <f t="shared" si="71"/>
        <v>400000</v>
      </c>
      <c r="Q120" s="24">
        <f t="shared" si="72"/>
        <v>400000</v>
      </c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  <c r="AJ120" s="22"/>
      <c r="AK120" s="22"/>
      <c r="AL120" s="22"/>
      <c r="AM120" s="22"/>
      <c r="AN120" s="22"/>
      <c r="AO120" s="22"/>
      <c r="AP120" s="22"/>
      <c r="AQ120" s="22"/>
      <c r="AR120" s="22"/>
      <c r="AS120" s="22">
        <f t="shared" si="73"/>
        <v>0</v>
      </c>
      <c r="AT120" s="22"/>
      <c r="AU120" s="22"/>
      <c r="AV120" s="22"/>
      <c r="AW120" s="22"/>
      <c r="AX120" s="22"/>
      <c r="AY120" s="22">
        <f>+AT120+AU120+AV120+AW120+AX120</f>
        <v>0</v>
      </c>
      <c r="AZ120" s="22"/>
      <c r="BB120" s="22"/>
      <c r="BC120" s="22"/>
      <c r="BD120" s="22"/>
      <c r="BE120" s="22"/>
      <c r="BF120" s="22"/>
      <c r="BG120" s="22">
        <f>SUM(AZ120:BD120)</f>
        <v>0</v>
      </c>
    </row>
    <row r="121" spans="1:62" x14ac:dyDescent="0.25">
      <c r="A121" s="25" t="s">
        <v>264</v>
      </c>
      <c r="B121" t="s">
        <v>265</v>
      </c>
      <c r="C121" s="22"/>
      <c r="D121" s="22">
        <f t="shared" si="64"/>
        <v>0</v>
      </c>
      <c r="E121" s="22">
        <f t="shared" si="65"/>
        <v>0</v>
      </c>
      <c r="F121" s="22">
        <f t="shared" si="66"/>
        <v>0</v>
      </c>
      <c r="G121" s="22"/>
      <c r="H121" s="22">
        <v>0</v>
      </c>
      <c r="I121" s="22">
        <v>0</v>
      </c>
      <c r="J121" s="22">
        <v>0</v>
      </c>
      <c r="K121" s="22">
        <f t="shared" si="67"/>
        <v>0</v>
      </c>
      <c r="L121" s="22">
        <f t="shared" si="68"/>
        <v>0</v>
      </c>
      <c r="M121" s="22">
        <v>0</v>
      </c>
      <c r="N121" s="22">
        <f t="shared" si="69"/>
        <v>0</v>
      </c>
      <c r="O121" s="24">
        <f t="shared" si="70"/>
        <v>0</v>
      </c>
      <c r="P121" s="24">
        <f t="shared" si="71"/>
        <v>0</v>
      </c>
      <c r="Q121" s="24">
        <f t="shared" si="72"/>
        <v>0</v>
      </c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22"/>
      <c r="AK121" s="22"/>
      <c r="AL121" s="22"/>
      <c r="AM121" s="22"/>
      <c r="AN121" s="22"/>
      <c r="AO121" s="22"/>
      <c r="AP121" s="22"/>
      <c r="AQ121" s="22"/>
      <c r="AR121" s="22"/>
      <c r="AS121" s="22">
        <f t="shared" si="73"/>
        <v>0</v>
      </c>
      <c r="AT121" s="22"/>
      <c r="AU121" s="22"/>
      <c r="AV121" s="22"/>
      <c r="AW121" s="22"/>
      <c r="AX121" s="22"/>
      <c r="AY121" s="22"/>
      <c r="AZ121" s="22"/>
      <c r="BB121" s="22"/>
      <c r="BC121" s="22"/>
      <c r="BD121" s="22"/>
      <c r="BE121" s="22"/>
      <c r="BF121" s="22"/>
      <c r="BG121" s="22"/>
    </row>
    <row r="122" spans="1:62" x14ac:dyDescent="0.25">
      <c r="A122" s="25" t="s">
        <v>266</v>
      </c>
      <c r="B122" t="s">
        <v>316</v>
      </c>
      <c r="C122" s="22"/>
      <c r="D122" s="22">
        <f t="shared" si="64"/>
        <v>0</v>
      </c>
      <c r="E122" s="22">
        <f t="shared" si="65"/>
        <v>0</v>
      </c>
      <c r="F122" s="22">
        <f t="shared" si="66"/>
        <v>0</v>
      </c>
      <c r="G122" s="22"/>
      <c r="H122" s="22"/>
      <c r="I122" s="22"/>
      <c r="J122" s="22"/>
      <c r="K122" s="22">
        <f t="shared" si="67"/>
        <v>0</v>
      </c>
      <c r="L122" s="22">
        <f t="shared" si="68"/>
        <v>0</v>
      </c>
      <c r="M122" s="22">
        <v>0</v>
      </c>
      <c r="N122" s="22">
        <f t="shared" si="69"/>
        <v>0</v>
      </c>
      <c r="O122" s="24">
        <f t="shared" si="70"/>
        <v>0</v>
      </c>
      <c r="P122" s="24">
        <f t="shared" si="71"/>
        <v>0</v>
      </c>
      <c r="Q122" s="24">
        <f t="shared" si="72"/>
        <v>0</v>
      </c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L122" s="22"/>
      <c r="AM122" s="22"/>
      <c r="AN122" s="22"/>
      <c r="AO122" s="22"/>
      <c r="AP122" s="22"/>
      <c r="AQ122" s="22"/>
      <c r="AR122" s="22"/>
      <c r="AS122" s="22">
        <f t="shared" si="73"/>
        <v>0</v>
      </c>
      <c r="AT122" s="22"/>
      <c r="AU122" s="22"/>
      <c r="AV122" s="22"/>
      <c r="AW122" s="22"/>
      <c r="AX122" s="22"/>
      <c r="AY122" s="22"/>
      <c r="AZ122" s="22"/>
      <c r="BB122" s="22"/>
      <c r="BC122" s="22"/>
      <c r="BD122" s="22"/>
      <c r="BE122" s="22"/>
      <c r="BF122" s="22"/>
      <c r="BG122" s="22">
        <f>SUM(AZ122:BD122)</f>
        <v>0</v>
      </c>
    </row>
    <row r="123" spans="1:62" x14ac:dyDescent="0.25">
      <c r="A123" s="25" t="s">
        <v>268</v>
      </c>
      <c r="B123" t="s">
        <v>269</v>
      </c>
      <c r="C123" s="22"/>
      <c r="D123" s="22">
        <f t="shared" si="64"/>
        <v>0</v>
      </c>
      <c r="E123" s="22">
        <f t="shared" si="65"/>
        <v>0</v>
      </c>
      <c r="F123" s="22">
        <f t="shared" si="66"/>
        <v>0</v>
      </c>
      <c r="G123" s="22"/>
      <c r="H123" s="22">
        <v>0</v>
      </c>
      <c r="I123" s="22">
        <v>0</v>
      </c>
      <c r="J123" s="22">
        <v>0</v>
      </c>
      <c r="K123" s="22">
        <f t="shared" si="67"/>
        <v>0</v>
      </c>
      <c r="L123" s="22">
        <f t="shared" si="68"/>
        <v>0</v>
      </c>
      <c r="M123" s="22">
        <v>0</v>
      </c>
      <c r="N123" s="22">
        <f t="shared" si="69"/>
        <v>0</v>
      </c>
      <c r="O123" s="24">
        <f t="shared" si="70"/>
        <v>0</v>
      </c>
      <c r="P123" s="24">
        <f t="shared" si="71"/>
        <v>0</v>
      </c>
      <c r="Q123" s="24">
        <f t="shared" si="72"/>
        <v>0</v>
      </c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>
        <f t="shared" si="73"/>
        <v>0</v>
      </c>
      <c r="AT123" s="22"/>
      <c r="AU123" s="22"/>
      <c r="AV123" s="22"/>
      <c r="AW123" s="22"/>
      <c r="AX123" s="22"/>
      <c r="AY123" s="22">
        <f>+AT123+AU123+AV123+AW123+AX123</f>
        <v>0</v>
      </c>
      <c r="AZ123" s="22"/>
      <c r="BB123" s="22"/>
      <c r="BC123" s="22"/>
      <c r="BD123" s="22"/>
      <c r="BE123" s="22"/>
      <c r="BF123" s="22"/>
      <c r="BG123" s="22">
        <f>SUM(AZ123:BD123)</f>
        <v>0</v>
      </c>
    </row>
    <row r="124" spans="1:62" x14ac:dyDescent="0.25">
      <c r="A124" s="25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4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B124" s="22"/>
      <c r="BC124" s="22"/>
      <c r="BD124" s="22"/>
      <c r="BE124" s="22"/>
      <c r="BF124" s="22"/>
      <c r="BG124" s="22"/>
    </row>
    <row r="125" spans="1:62" s="1" customFormat="1" x14ac:dyDescent="0.25">
      <c r="A125" s="5">
        <v>7</v>
      </c>
      <c r="B125" s="6" t="s">
        <v>270</v>
      </c>
      <c r="C125" s="62">
        <f t="shared" ref="C125:Q125" si="74">+C127</f>
        <v>0</v>
      </c>
      <c r="D125" s="63">
        <f t="shared" si="74"/>
        <v>0</v>
      </c>
      <c r="E125" s="63">
        <f t="shared" si="74"/>
        <v>0</v>
      </c>
      <c r="F125" s="63">
        <f t="shared" si="74"/>
        <v>0</v>
      </c>
      <c r="G125" s="63">
        <f t="shared" si="74"/>
        <v>0</v>
      </c>
      <c r="H125" s="63">
        <f t="shared" si="74"/>
        <v>0</v>
      </c>
      <c r="I125" s="63">
        <f t="shared" si="74"/>
        <v>0</v>
      </c>
      <c r="J125" s="63">
        <f t="shared" si="74"/>
        <v>0</v>
      </c>
      <c r="K125" s="63">
        <f t="shared" si="74"/>
        <v>0</v>
      </c>
      <c r="L125" s="63">
        <f t="shared" si="74"/>
        <v>0</v>
      </c>
      <c r="M125" s="63">
        <f t="shared" si="74"/>
        <v>0</v>
      </c>
      <c r="N125" s="63">
        <f t="shared" si="74"/>
        <v>0</v>
      </c>
      <c r="O125" s="63">
        <f t="shared" si="74"/>
        <v>0</v>
      </c>
      <c r="P125" s="61">
        <f t="shared" si="74"/>
        <v>0</v>
      </c>
      <c r="Q125" s="63">
        <f t="shared" si="74"/>
        <v>0</v>
      </c>
      <c r="R125" s="63"/>
      <c r="S125" s="63"/>
      <c r="T125" s="63"/>
      <c r="U125" s="63"/>
      <c r="V125" s="63"/>
      <c r="W125" s="63"/>
      <c r="X125" s="63"/>
      <c r="Y125" s="63"/>
      <c r="Z125" s="63"/>
      <c r="AA125" s="63">
        <f>+AA127</f>
        <v>0</v>
      </c>
      <c r="AB125" s="63">
        <f>+AB127</f>
        <v>0</v>
      </c>
      <c r="AC125" s="63"/>
      <c r="AD125" s="63"/>
      <c r="AE125" s="63"/>
      <c r="AF125" s="63"/>
      <c r="AG125" s="63"/>
      <c r="AH125" s="63"/>
      <c r="AI125" s="63"/>
      <c r="AJ125" s="63"/>
      <c r="AK125" s="63"/>
      <c r="AL125" s="63"/>
      <c r="AM125" s="63"/>
      <c r="AN125" s="63"/>
      <c r="AO125" s="63"/>
      <c r="AP125" s="63"/>
      <c r="AQ125" s="63"/>
      <c r="AR125" s="63"/>
      <c r="AS125" s="63">
        <f>+AS127</f>
        <v>0</v>
      </c>
      <c r="AT125" s="63">
        <f>+AT127</f>
        <v>0</v>
      </c>
      <c r="AU125" s="63"/>
      <c r="AV125" s="63"/>
      <c r="AW125" s="63"/>
      <c r="AX125" s="63"/>
      <c r="AY125" s="63"/>
      <c r="AZ125" s="63"/>
      <c r="BA125" s="63"/>
      <c r="BB125" s="63"/>
      <c r="BC125" s="63"/>
      <c r="BD125" s="63"/>
      <c r="BE125" s="63"/>
      <c r="BF125" s="63"/>
      <c r="BG125" s="42"/>
      <c r="BH125"/>
      <c r="BI125"/>
      <c r="BJ125"/>
    </row>
    <row r="126" spans="1:62" s="1" customFormat="1" x14ac:dyDescent="0.25">
      <c r="A126" s="43"/>
      <c r="B126" s="44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4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22"/>
      <c r="AK126" s="22"/>
      <c r="AL126" s="22"/>
      <c r="AM126" s="22"/>
      <c r="AN126" s="22"/>
      <c r="AO126" s="22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2"/>
      <c r="BB126" s="22"/>
      <c r="BC126" s="22"/>
      <c r="BD126" s="22"/>
      <c r="BE126" s="22"/>
      <c r="BF126" s="22"/>
      <c r="BG126" s="3"/>
      <c r="BH126"/>
      <c r="BI126"/>
      <c r="BJ126"/>
    </row>
    <row r="127" spans="1:62" s="1" customFormat="1" ht="26.4" x14ac:dyDescent="0.25">
      <c r="A127" s="43" t="s">
        <v>271</v>
      </c>
      <c r="B127" s="45" t="s">
        <v>272</v>
      </c>
      <c r="C127" s="22">
        <v>0</v>
      </c>
      <c r="D127" s="22">
        <f>+BG127</f>
        <v>0</v>
      </c>
      <c r="E127" s="22">
        <f>+AS127</f>
        <v>0</v>
      </c>
      <c r="F127" s="22">
        <f>+AT127+AZ127</f>
        <v>0</v>
      </c>
      <c r="G127" s="22">
        <f>+C127+E127+F127</f>
        <v>0</v>
      </c>
      <c r="H127" s="22">
        <v>0</v>
      </c>
      <c r="I127" s="22">
        <v>0</v>
      </c>
      <c r="J127" s="22">
        <v>0</v>
      </c>
      <c r="K127" s="22">
        <v>0</v>
      </c>
      <c r="L127" s="22">
        <v>0</v>
      </c>
      <c r="M127" s="22">
        <f>+L127+H127</f>
        <v>0</v>
      </c>
      <c r="N127" s="22">
        <f>IF(M127&gt;0,(L127-M127),0)</f>
        <v>0</v>
      </c>
      <c r="O127" s="22">
        <f>IF(N127&gt;0,(M127-N127),0)</f>
        <v>0</v>
      </c>
      <c r="P127" s="24">
        <f>+F127-M127</f>
        <v>0</v>
      </c>
      <c r="Q127" s="24">
        <f>IF(N127&gt;0,(F127-L127-N127),(F127-L127+N127))</f>
        <v>0</v>
      </c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2"/>
      <c r="AL127" s="22"/>
      <c r="AM127" s="22"/>
      <c r="AN127" s="22"/>
      <c r="AO127" s="22"/>
      <c r="AP127" s="22"/>
      <c r="AQ127" s="22"/>
      <c r="AR127" s="22"/>
      <c r="AS127" s="22">
        <f>SUM(R127:AI127)</f>
        <v>0</v>
      </c>
      <c r="AT127" s="22">
        <f>SUM(S127:AS127)</f>
        <v>0</v>
      </c>
      <c r="AU127" s="22"/>
      <c r="AV127" s="22"/>
      <c r="AW127" s="22"/>
      <c r="AX127" s="22"/>
      <c r="AY127" s="22"/>
      <c r="AZ127" s="22"/>
      <c r="BA127" s="22"/>
      <c r="BB127" s="22"/>
      <c r="BC127" s="22"/>
      <c r="BD127" s="22"/>
      <c r="BE127" s="22"/>
      <c r="BF127" s="22"/>
      <c r="BG127" s="3"/>
      <c r="BH127"/>
      <c r="BI127"/>
      <c r="BJ127"/>
    </row>
    <row r="128" spans="1:62" x14ac:dyDescent="0.25">
      <c r="A128" s="25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4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B128" s="22"/>
      <c r="BC128" s="22"/>
      <c r="BD128" s="22"/>
      <c r="BE128" s="22"/>
      <c r="BF128" s="22"/>
      <c r="BG128" s="22"/>
    </row>
    <row r="129" spans="1:62" s="1" customFormat="1" x14ac:dyDescent="0.25">
      <c r="C129" s="22"/>
      <c r="D129" s="22"/>
      <c r="E129" s="22"/>
      <c r="F129" s="22"/>
      <c r="G129" s="22"/>
      <c r="H129" s="3"/>
      <c r="I129" s="3"/>
      <c r="J129" s="3"/>
      <c r="K129" s="3"/>
      <c r="L129" s="3"/>
      <c r="M129" s="22"/>
      <c r="N129" s="22"/>
      <c r="O129" s="22"/>
      <c r="P129" s="24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2"/>
      <c r="BB129" s="22"/>
      <c r="BC129" s="22"/>
      <c r="BD129" s="22"/>
      <c r="BE129" s="22"/>
      <c r="BF129" s="22"/>
      <c r="BG129" s="3"/>
      <c r="BH129"/>
      <c r="BI129"/>
      <c r="BJ129"/>
    </row>
    <row r="130" spans="1:62" x14ac:dyDescent="0.25">
      <c r="A130" s="35" t="s">
        <v>273</v>
      </c>
      <c r="B130" s="38" t="s">
        <v>274</v>
      </c>
      <c r="C130" s="18">
        <f t="shared" ref="C130:AH130" si="75">SUM(C132)</f>
        <v>0</v>
      </c>
      <c r="D130" s="18">
        <f t="shared" si="75"/>
        <v>0</v>
      </c>
      <c r="E130" s="18">
        <f t="shared" si="75"/>
        <v>0</v>
      </c>
      <c r="F130" s="18">
        <f t="shared" si="75"/>
        <v>0</v>
      </c>
      <c r="G130" s="18">
        <f t="shared" si="75"/>
        <v>0</v>
      </c>
      <c r="H130" s="18">
        <f t="shared" si="75"/>
        <v>0</v>
      </c>
      <c r="I130" s="18">
        <f t="shared" si="75"/>
        <v>0</v>
      </c>
      <c r="J130" s="18">
        <f t="shared" si="75"/>
        <v>0</v>
      </c>
      <c r="K130" s="18">
        <f t="shared" si="75"/>
        <v>0</v>
      </c>
      <c r="L130" s="18">
        <f t="shared" si="75"/>
        <v>0</v>
      </c>
      <c r="M130" s="18">
        <f t="shared" si="75"/>
        <v>0</v>
      </c>
      <c r="N130" s="18">
        <f t="shared" si="75"/>
        <v>0</v>
      </c>
      <c r="O130" s="18">
        <f t="shared" si="75"/>
        <v>0</v>
      </c>
      <c r="P130" s="18">
        <f t="shared" si="75"/>
        <v>0</v>
      </c>
      <c r="Q130" s="19">
        <f t="shared" si="75"/>
        <v>0</v>
      </c>
      <c r="R130" s="18">
        <f t="shared" si="75"/>
        <v>0</v>
      </c>
      <c r="S130" s="18">
        <f t="shared" si="75"/>
        <v>0</v>
      </c>
      <c r="T130" s="18">
        <f t="shared" si="75"/>
        <v>0</v>
      </c>
      <c r="U130" s="18">
        <f t="shared" si="75"/>
        <v>0</v>
      </c>
      <c r="V130" s="18">
        <f t="shared" si="75"/>
        <v>0</v>
      </c>
      <c r="W130" s="18">
        <f t="shared" si="75"/>
        <v>0</v>
      </c>
      <c r="X130" s="18">
        <f t="shared" si="75"/>
        <v>0</v>
      </c>
      <c r="Y130" s="18">
        <f t="shared" si="75"/>
        <v>0</v>
      </c>
      <c r="Z130" s="18">
        <f t="shared" si="75"/>
        <v>0</v>
      </c>
      <c r="AA130" s="18">
        <f t="shared" si="75"/>
        <v>0</v>
      </c>
      <c r="AB130" s="18">
        <f t="shared" si="75"/>
        <v>0</v>
      </c>
      <c r="AC130" s="18">
        <f t="shared" si="75"/>
        <v>0</v>
      </c>
      <c r="AD130" s="18">
        <f t="shared" si="75"/>
        <v>0</v>
      </c>
      <c r="AE130" s="18">
        <f t="shared" si="75"/>
        <v>0</v>
      </c>
      <c r="AF130" s="18">
        <f t="shared" si="75"/>
        <v>0</v>
      </c>
      <c r="AG130" s="18">
        <f t="shared" si="75"/>
        <v>0</v>
      </c>
      <c r="AH130" s="18">
        <f t="shared" si="75"/>
        <v>0</v>
      </c>
      <c r="AI130" s="18">
        <f t="shared" ref="AI130:BG130" si="76">SUM(AI132)</f>
        <v>0</v>
      </c>
      <c r="AJ130" s="18">
        <f t="shared" si="76"/>
        <v>0</v>
      </c>
      <c r="AK130" s="18">
        <f t="shared" si="76"/>
        <v>0</v>
      </c>
      <c r="AL130" s="18">
        <f t="shared" si="76"/>
        <v>0</v>
      </c>
      <c r="AM130" s="18">
        <f t="shared" si="76"/>
        <v>0</v>
      </c>
      <c r="AN130" s="18">
        <f t="shared" si="76"/>
        <v>0</v>
      </c>
      <c r="AO130" s="18">
        <f t="shared" si="76"/>
        <v>0</v>
      </c>
      <c r="AP130" s="18">
        <f t="shared" si="76"/>
        <v>0</v>
      </c>
      <c r="AQ130" s="18">
        <f t="shared" si="76"/>
        <v>0</v>
      </c>
      <c r="AR130" s="18">
        <f t="shared" si="76"/>
        <v>0</v>
      </c>
      <c r="AS130" s="18">
        <f t="shared" si="76"/>
        <v>0</v>
      </c>
      <c r="AT130" s="18">
        <f t="shared" si="76"/>
        <v>0</v>
      </c>
      <c r="AU130" s="18">
        <f t="shared" si="76"/>
        <v>0</v>
      </c>
      <c r="AV130" s="18">
        <f t="shared" si="76"/>
        <v>0</v>
      </c>
      <c r="AW130" s="18">
        <f t="shared" si="76"/>
        <v>0</v>
      </c>
      <c r="AX130" s="18">
        <f t="shared" si="76"/>
        <v>0</v>
      </c>
      <c r="AY130" s="18">
        <f t="shared" si="76"/>
        <v>0</v>
      </c>
      <c r="AZ130" s="18">
        <f t="shared" si="76"/>
        <v>0</v>
      </c>
      <c r="BA130" s="18">
        <f t="shared" si="76"/>
        <v>0</v>
      </c>
      <c r="BB130" s="18">
        <f t="shared" si="76"/>
        <v>0</v>
      </c>
      <c r="BC130" s="18">
        <f t="shared" si="76"/>
        <v>0</v>
      </c>
      <c r="BD130" s="18">
        <f t="shared" si="76"/>
        <v>0</v>
      </c>
      <c r="BE130" s="18">
        <f t="shared" si="76"/>
        <v>0</v>
      </c>
      <c r="BF130" s="18">
        <f t="shared" si="76"/>
        <v>0</v>
      </c>
      <c r="BG130" s="18">
        <f t="shared" si="76"/>
        <v>0</v>
      </c>
    </row>
    <row r="131" spans="1:62" x14ac:dyDescent="0.25">
      <c r="A131" s="25"/>
      <c r="C131" s="22"/>
      <c r="D131" s="3"/>
      <c r="E131" s="3"/>
      <c r="F131" s="3"/>
      <c r="G131" s="3"/>
      <c r="H131" s="22"/>
      <c r="I131" s="22"/>
      <c r="J131" s="22"/>
      <c r="K131" s="22"/>
      <c r="L131" s="22"/>
      <c r="M131" s="3"/>
      <c r="N131" s="3"/>
      <c r="O131" s="3"/>
      <c r="P131" s="7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1"/>
      <c r="BI131" s="1"/>
      <c r="BJ131" s="1"/>
    </row>
    <row r="132" spans="1:62" s="1" customFormat="1" x14ac:dyDescent="0.25">
      <c r="A132" s="25" t="s">
        <v>275</v>
      </c>
      <c r="B132" t="s">
        <v>276</v>
      </c>
      <c r="C132" s="22">
        <v>0</v>
      </c>
      <c r="D132" s="22">
        <f>+BG132</f>
        <v>0</v>
      </c>
      <c r="E132" s="22">
        <f>+AS132+AY132</f>
        <v>0</v>
      </c>
      <c r="F132" s="22">
        <f>+C132+D132+E132</f>
        <v>0</v>
      </c>
      <c r="G132" s="22">
        <v>0</v>
      </c>
      <c r="H132" s="22">
        <v>0</v>
      </c>
      <c r="I132" s="22">
        <v>0</v>
      </c>
      <c r="J132" s="22">
        <v>0</v>
      </c>
      <c r="K132" s="22">
        <f>SUM(H132:J132)</f>
        <v>0</v>
      </c>
      <c r="L132" s="22">
        <f>+K132+G132</f>
        <v>0</v>
      </c>
      <c r="M132" s="22">
        <v>0</v>
      </c>
      <c r="N132" s="22">
        <f>IF(M132&gt;0,(L132-M132),0)</f>
        <v>0</v>
      </c>
      <c r="O132" s="24">
        <f>F132-L132</f>
        <v>0</v>
      </c>
      <c r="P132" s="24">
        <f>+F132-M132</f>
        <v>0</v>
      </c>
      <c r="Q132" s="24">
        <f>IF(N132&gt;0,(F132-L132-N132),(F132-L132+N132))</f>
        <v>0</v>
      </c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22"/>
      <c r="AK132" s="22"/>
      <c r="AL132" s="22"/>
      <c r="AM132" s="22"/>
      <c r="AN132" s="22"/>
      <c r="AO132" s="22"/>
      <c r="AP132" s="22"/>
      <c r="AQ132" s="22"/>
      <c r="AR132" s="22"/>
      <c r="AS132" s="22">
        <f>SUM(R132:AR132)</f>
        <v>0</v>
      </c>
      <c r="AT132" s="22">
        <v>0</v>
      </c>
      <c r="AU132" s="22"/>
      <c r="AV132" s="22"/>
      <c r="AW132" s="22"/>
      <c r="AX132" s="22"/>
      <c r="AY132" s="22">
        <f>+AT132+AU132+AV132+AW132+AX132</f>
        <v>0</v>
      </c>
      <c r="AZ132" s="22"/>
      <c r="BA132" s="22"/>
      <c r="BB132" s="22"/>
      <c r="BC132" s="22"/>
      <c r="BD132" s="22"/>
      <c r="BE132" s="22"/>
      <c r="BF132" s="22"/>
      <c r="BG132" s="22">
        <f>SUM(AZ132:BC132)</f>
        <v>0</v>
      </c>
      <c r="BH132"/>
      <c r="BI132"/>
      <c r="BJ132"/>
    </row>
    <row r="133" spans="1:62" x14ac:dyDescent="0.25">
      <c r="A133" s="25"/>
      <c r="C133" s="22"/>
      <c r="D133" s="3"/>
      <c r="E133" s="3"/>
      <c r="F133" s="3"/>
      <c r="G133" s="3"/>
      <c r="K133" s="22"/>
      <c r="L133" s="22"/>
      <c r="M133" s="3"/>
      <c r="N133" s="3"/>
      <c r="O133" s="3"/>
      <c r="P133" s="7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1"/>
      <c r="BI133" s="1"/>
      <c r="BJ133" s="1"/>
    </row>
    <row r="134" spans="1:62" x14ac:dyDescent="0.25">
      <c r="A134" s="38" t="s">
        <v>277</v>
      </c>
      <c r="B134" s="38"/>
      <c r="C134" s="18">
        <f t="shared" ref="C134:AH134" si="77">C130+C112+C98+C94+C71+C28+C10</f>
        <v>69444924</v>
      </c>
      <c r="D134" s="18">
        <f t="shared" si="77"/>
        <v>0</v>
      </c>
      <c r="E134" s="18">
        <f t="shared" si="77"/>
        <v>2643680</v>
      </c>
      <c r="F134" s="18">
        <f t="shared" si="77"/>
        <v>72088604</v>
      </c>
      <c r="G134" s="18">
        <f t="shared" si="77"/>
        <v>0</v>
      </c>
      <c r="H134" s="18">
        <f t="shared" si="77"/>
        <v>2664818.2600000002</v>
      </c>
      <c r="I134" s="18">
        <f t="shared" si="77"/>
        <v>1608612.66</v>
      </c>
      <c r="J134" s="18">
        <f t="shared" si="77"/>
        <v>5422193.0700000003</v>
      </c>
      <c r="K134" s="18">
        <f t="shared" si="77"/>
        <v>9695623.9900000002</v>
      </c>
      <c r="L134" s="18">
        <f t="shared" si="77"/>
        <v>9695623.9900000002</v>
      </c>
      <c r="M134" s="18">
        <f t="shared" si="77"/>
        <v>15740465</v>
      </c>
      <c r="N134" s="18">
        <f t="shared" si="77"/>
        <v>-11690486.35</v>
      </c>
      <c r="O134" s="18">
        <f t="shared" si="77"/>
        <v>62392980.010000005</v>
      </c>
      <c r="P134" s="18">
        <f t="shared" si="77"/>
        <v>56348139</v>
      </c>
      <c r="Q134" s="19">
        <f t="shared" si="77"/>
        <v>50702493.659999996</v>
      </c>
      <c r="R134" s="18">
        <f t="shared" si="77"/>
        <v>2643680</v>
      </c>
      <c r="S134" s="18">
        <f t="shared" si="77"/>
        <v>0</v>
      </c>
      <c r="T134" s="18">
        <f t="shared" si="77"/>
        <v>0</v>
      </c>
      <c r="U134" s="18">
        <f t="shared" si="77"/>
        <v>0</v>
      </c>
      <c r="V134" s="18">
        <f t="shared" si="77"/>
        <v>0</v>
      </c>
      <c r="W134" s="18">
        <f t="shared" si="77"/>
        <v>0</v>
      </c>
      <c r="X134" s="18">
        <f t="shared" si="77"/>
        <v>0</v>
      </c>
      <c r="Y134" s="18">
        <f t="shared" si="77"/>
        <v>0</v>
      </c>
      <c r="Z134" s="18">
        <f t="shared" si="77"/>
        <v>0</v>
      </c>
      <c r="AA134" s="18">
        <f t="shared" si="77"/>
        <v>0</v>
      </c>
      <c r="AB134" s="18">
        <f t="shared" si="77"/>
        <v>0</v>
      </c>
      <c r="AC134" s="18">
        <f t="shared" si="77"/>
        <v>0</v>
      </c>
      <c r="AD134" s="18">
        <f t="shared" si="77"/>
        <v>0</v>
      </c>
      <c r="AE134" s="18">
        <f t="shared" si="77"/>
        <v>0</v>
      </c>
      <c r="AF134" s="18">
        <f t="shared" si="77"/>
        <v>0</v>
      </c>
      <c r="AG134" s="18">
        <f t="shared" si="77"/>
        <v>0</v>
      </c>
      <c r="AH134" s="18">
        <f t="shared" si="77"/>
        <v>0</v>
      </c>
      <c r="AI134" s="18">
        <f t="shared" ref="AI134:BG134" si="78">AI130+AI112+AI98+AI94+AI71+AI28+AI10</f>
        <v>0</v>
      </c>
      <c r="AJ134" s="18">
        <f t="shared" si="78"/>
        <v>0</v>
      </c>
      <c r="AK134" s="18">
        <f t="shared" si="78"/>
        <v>0</v>
      </c>
      <c r="AL134" s="18">
        <f t="shared" si="78"/>
        <v>0</v>
      </c>
      <c r="AM134" s="18">
        <f t="shared" si="78"/>
        <v>0</v>
      </c>
      <c r="AN134" s="18">
        <f t="shared" si="78"/>
        <v>0</v>
      </c>
      <c r="AO134" s="18">
        <f t="shared" si="78"/>
        <v>0</v>
      </c>
      <c r="AP134" s="18">
        <f t="shared" si="78"/>
        <v>0</v>
      </c>
      <c r="AQ134" s="18">
        <f t="shared" si="78"/>
        <v>0</v>
      </c>
      <c r="AR134" s="18">
        <f t="shared" si="78"/>
        <v>0</v>
      </c>
      <c r="AS134" s="18">
        <f t="shared" si="78"/>
        <v>2643680</v>
      </c>
      <c r="AT134" s="18">
        <f t="shared" si="78"/>
        <v>0</v>
      </c>
      <c r="AU134" s="18">
        <f t="shared" si="78"/>
        <v>0</v>
      </c>
      <c r="AV134" s="18">
        <f t="shared" si="78"/>
        <v>0</v>
      </c>
      <c r="AW134" s="18">
        <f t="shared" si="78"/>
        <v>0</v>
      </c>
      <c r="AX134" s="18">
        <f t="shared" si="78"/>
        <v>0</v>
      </c>
      <c r="AY134" s="18">
        <f t="shared" si="78"/>
        <v>0</v>
      </c>
      <c r="AZ134" s="18">
        <f t="shared" si="78"/>
        <v>0</v>
      </c>
      <c r="BA134" s="18">
        <f t="shared" si="78"/>
        <v>0</v>
      </c>
      <c r="BB134" s="18">
        <f t="shared" si="78"/>
        <v>0</v>
      </c>
      <c r="BC134" s="18">
        <f t="shared" si="78"/>
        <v>0</v>
      </c>
      <c r="BD134" s="18">
        <f t="shared" si="78"/>
        <v>0</v>
      </c>
      <c r="BE134" s="18">
        <f t="shared" si="78"/>
        <v>0</v>
      </c>
      <c r="BF134" s="18">
        <f t="shared" si="78"/>
        <v>0</v>
      </c>
      <c r="BG134" s="18">
        <f t="shared" si="78"/>
        <v>0</v>
      </c>
    </row>
    <row r="135" spans="1:62" x14ac:dyDescent="0.25">
      <c r="D135" s="3"/>
      <c r="E135" s="3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2"/>
      <c r="AL135" s="22"/>
      <c r="AM135" s="22"/>
      <c r="AN135" s="22"/>
      <c r="AO135" s="22"/>
      <c r="AP135" s="22"/>
      <c r="AQ135" s="22"/>
      <c r="AR135" s="22"/>
      <c r="AS135" s="22"/>
      <c r="AT135" s="22"/>
      <c r="AU135" s="22"/>
      <c r="AV135" s="22"/>
      <c r="AW135" s="22"/>
      <c r="AX135" s="22"/>
      <c r="AY135" s="22"/>
      <c r="AZ135" s="22"/>
      <c r="BB135" s="22"/>
      <c r="BC135" s="22"/>
      <c r="BD135" s="22"/>
      <c r="BE135" s="22"/>
      <c r="BF135" s="22"/>
      <c r="BG135" s="3"/>
    </row>
    <row r="136" spans="1:62" x14ac:dyDescent="0.25">
      <c r="C136" s="2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7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1"/>
      <c r="BI136" s="1"/>
      <c r="BJ136" s="1"/>
    </row>
    <row r="137" spans="1:62" x14ac:dyDescent="0.25">
      <c r="D137" s="3"/>
      <c r="E137" s="3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  <c r="AJ137" s="22"/>
      <c r="AK137" s="22"/>
      <c r="AL137" s="22"/>
      <c r="AM137" s="22"/>
      <c r="AN137" s="22"/>
      <c r="AO137" s="22"/>
      <c r="AP137" s="22"/>
      <c r="AQ137" s="22"/>
      <c r="AR137" s="22"/>
      <c r="AS137" s="22"/>
      <c r="AT137" s="22"/>
      <c r="AU137" s="22"/>
      <c r="AV137" s="22"/>
      <c r="AW137" s="22"/>
      <c r="AX137" s="22"/>
      <c r="AY137" s="22"/>
      <c r="AZ137" s="22"/>
      <c r="BB137" s="22"/>
      <c r="BC137" s="22"/>
      <c r="BD137" s="22"/>
      <c r="BE137" s="22"/>
      <c r="BF137" s="22"/>
      <c r="BG137" s="3"/>
    </row>
    <row r="138" spans="1:62" x14ac:dyDescent="0.25">
      <c r="D138" s="3"/>
      <c r="E138" s="3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  <c r="AJ138" s="22"/>
      <c r="AK138" s="22"/>
      <c r="AL138" s="22"/>
      <c r="AM138" s="22"/>
      <c r="AN138" s="22"/>
      <c r="AO138" s="22"/>
      <c r="AP138" s="22"/>
      <c r="AQ138" s="22"/>
      <c r="AR138" s="22"/>
      <c r="AS138" s="22"/>
      <c r="AT138" s="22"/>
      <c r="AU138" s="22"/>
      <c r="AV138" s="22"/>
      <c r="AW138" s="22"/>
      <c r="AX138" s="22"/>
      <c r="AY138" s="22"/>
      <c r="AZ138" s="22"/>
      <c r="BB138" s="22"/>
      <c r="BC138" s="22"/>
      <c r="BD138" s="22"/>
      <c r="BE138" s="22"/>
      <c r="BF138" s="22"/>
      <c r="BG138" s="3"/>
    </row>
    <row r="139" spans="1:62" x14ac:dyDescent="0.25"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8"/>
      <c r="Q139" s="8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1"/>
      <c r="BI139" s="1"/>
      <c r="BJ139" s="1"/>
    </row>
    <row r="140" spans="1:62" x14ac:dyDescent="0.25">
      <c r="F140" s="24"/>
      <c r="M140" s="22"/>
      <c r="AZ140" s="22"/>
      <c r="BB140" s="22"/>
      <c r="BC140" s="22"/>
      <c r="BD140" s="22"/>
      <c r="BE140" s="22"/>
      <c r="BF140" s="22"/>
    </row>
    <row r="141" spans="1:62" x14ac:dyDescent="0.25">
      <c r="F141" s="24"/>
      <c r="L141" s="22"/>
      <c r="R141" s="3"/>
      <c r="AZ141" s="22"/>
      <c r="BB141" s="22"/>
      <c r="BC141" s="22"/>
      <c r="BD141" s="22"/>
      <c r="BE141" s="22"/>
      <c r="BF141" s="22"/>
    </row>
    <row r="142" spans="1:62" x14ac:dyDescent="0.25">
      <c r="F142" s="24"/>
      <c r="N142" s="22"/>
      <c r="AZ142" s="22"/>
      <c r="BB142" s="22"/>
      <c r="BC142" s="22"/>
      <c r="BD142" s="22"/>
      <c r="BE142" s="22"/>
      <c r="BF142" s="22"/>
    </row>
    <row r="143" spans="1:62" x14ac:dyDescent="0.25">
      <c r="F143" s="24"/>
      <c r="L143" s="22"/>
      <c r="N143" s="22"/>
      <c r="R143" s="22"/>
      <c r="AZ143" s="22"/>
      <c r="BB143" s="22"/>
      <c r="BC143" s="22"/>
      <c r="BD143" s="22"/>
      <c r="BE143" s="22"/>
      <c r="BF143" s="22"/>
    </row>
    <row r="144" spans="1:62" x14ac:dyDescent="0.25">
      <c r="AZ144" s="22"/>
      <c r="BB144" s="22"/>
      <c r="BC144" s="22"/>
      <c r="BD144" s="22"/>
      <c r="BE144" s="22"/>
      <c r="BF144" s="22"/>
    </row>
    <row r="145" spans="6:58" x14ac:dyDescent="0.25">
      <c r="AZ145" s="22"/>
      <c r="BB145" s="22"/>
      <c r="BC145" s="22"/>
      <c r="BD145" s="22"/>
      <c r="BE145" s="22"/>
      <c r="BF145" s="22"/>
    </row>
    <row r="146" spans="6:58" x14ac:dyDescent="0.25">
      <c r="AZ146" s="22"/>
      <c r="BB146" s="22"/>
      <c r="BC146" s="22"/>
      <c r="BD146" s="22"/>
      <c r="BE146" s="22"/>
      <c r="BF146" s="22"/>
    </row>
    <row r="147" spans="6:58" x14ac:dyDescent="0.25">
      <c r="AZ147" s="22"/>
      <c r="BB147" s="22"/>
      <c r="BC147" s="22"/>
      <c r="BD147" s="22"/>
      <c r="BE147" s="22"/>
      <c r="BF147" s="22"/>
    </row>
    <row r="148" spans="6:58" x14ac:dyDescent="0.25">
      <c r="P148" s="66"/>
      <c r="AZ148" s="22"/>
      <c r="BB148" s="22"/>
      <c r="BC148" s="22"/>
      <c r="BD148" s="22"/>
      <c r="BE148" s="22"/>
      <c r="BF148" s="22"/>
    </row>
    <row r="149" spans="6:58" x14ac:dyDescent="0.25">
      <c r="P149" s="66"/>
      <c r="AZ149" s="22"/>
      <c r="BB149" s="22"/>
      <c r="BC149" s="22"/>
      <c r="BD149" s="22"/>
      <c r="BE149" s="22"/>
      <c r="BF149" s="22"/>
    </row>
    <row r="150" spans="6:58" x14ac:dyDescent="0.25">
      <c r="P150" s="66"/>
      <c r="AZ150" s="22"/>
      <c r="BB150" s="22"/>
      <c r="BC150" s="22"/>
      <c r="BD150" s="22"/>
      <c r="BE150" s="22"/>
      <c r="BF150" s="22"/>
    </row>
    <row r="151" spans="6:58" x14ac:dyDescent="0.25">
      <c r="AZ151" s="22"/>
      <c r="BB151" s="22"/>
      <c r="BC151" s="22"/>
      <c r="BD151" s="22"/>
      <c r="BE151" s="22"/>
      <c r="BF151" s="22"/>
    </row>
    <row r="152" spans="6:58" x14ac:dyDescent="0.25">
      <c r="AZ152" s="22"/>
      <c r="BB152" s="22"/>
      <c r="BC152" s="22"/>
      <c r="BD152" s="22"/>
      <c r="BE152" s="22"/>
      <c r="BF152" s="22"/>
    </row>
    <row r="153" spans="6:58" x14ac:dyDescent="0.25">
      <c r="F153" s="22"/>
      <c r="AZ153" s="22"/>
      <c r="BB153" s="22"/>
      <c r="BC153" s="22"/>
      <c r="BD153" s="22"/>
      <c r="BE153" s="22"/>
      <c r="BF153" s="22"/>
    </row>
    <row r="154" spans="6:58" x14ac:dyDescent="0.25">
      <c r="AZ154" s="22"/>
      <c r="BB154" s="22"/>
      <c r="BC154" s="22"/>
      <c r="BD154" s="22"/>
      <c r="BE154" s="22"/>
      <c r="BF154" s="22"/>
    </row>
    <row r="155" spans="6:58" x14ac:dyDescent="0.25">
      <c r="AZ155" s="22"/>
      <c r="BB155" s="22"/>
      <c r="BC155" s="22"/>
      <c r="BD155" s="22"/>
      <c r="BE155" s="22"/>
      <c r="BF155" s="22"/>
    </row>
    <row r="156" spans="6:58" x14ac:dyDescent="0.25">
      <c r="AZ156" s="22"/>
      <c r="BB156" s="22"/>
      <c r="BC156" s="22"/>
      <c r="BD156" s="22"/>
      <c r="BE156" s="22"/>
      <c r="BF156" s="22"/>
    </row>
    <row r="157" spans="6:58" x14ac:dyDescent="0.25">
      <c r="AZ157" s="22"/>
      <c r="BB157" s="22"/>
      <c r="BC157" s="22"/>
      <c r="BD157" s="22"/>
      <c r="BE157" s="22"/>
      <c r="BF157" s="22"/>
    </row>
    <row r="158" spans="6:58" x14ac:dyDescent="0.25">
      <c r="AZ158" s="22"/>
      <c r="BB158" s="22"/>
      <c r="BC158" s="22"/>
      <c r="BD158" s="22"/>
      <c r="BE158" s="22"/>
      <c r="BF158" s="22"/>
    </row>
    <row r="159" spans="6:58" x14ac:dyDescent="0.25">
      <c r="AZ159" s="22"/>
      <c r="BB159" s="22"/>
      <c r="BC159" s="22"/>
      <c r="BD159" s="22"/>
      <c r="BE159" s="22"/>
      <c r="BF159" s="22"/>
    </row>
    <row r="160" spans="6:58" x14ac:dyDescent="0.25">
      <c r="AZ160" s="22"/>
      <c r="BB160" s="22"/>
      <c r="BC160" s="22"/>
      <c r="BD160" s="22"/>
      <c r="BE160" s="22"/>
      <c r="BF160" s="22"/>
    </row>
    <row r="161" spans="52:58" x14ac:dyDescent="0.25">
      <c r="AZ161" s="22"/>
      <c r="BB161" s="22"/>
      <c r="BC161" s="22"/>
      <c r="BD161" s="22"/>
      <c r="BE161" s="22"/>
      <c r="BF161" s="22"/>
    </row>
    <row r="162" spans="52:58" x14ac:dyDescent="0.25">
      <c r="AZ162" s="22"/>
      <c r="BB162" s="22"/>
      <c r="BC162" s="22"/>
      <c r="BD162" s="22"/>
      <c r="BE162" s="22"/>
      <c r="BF162" s="22"/>
    </row>
    <row r="163" spans="52:58" x14ac:dyDescent="0.25">
      <c r="AZ163" s="22"/>
      <c r="BB163" s="22"/>
      <c r="BC163" s="22"/>
      <c r="BD163" s="22"/>
      <c r="BE163" s="22"/>
      <c r="BF163" s="22"/>
    </row>
    <row r="164" spans="52:58" x14ac:dyDescent="0.25">
      <c r="AZ164" s="22"/>
      <c r="BB164" s="22"/>
      <c r="BC164" s="22"/>
      <c r="BD164" s="22"/>
      <c r="BE164" s="22"/>
      <c r="BF164" s="22"/>
    </row>
    <row r="165" spans="52:58" x14ac:dyDescent="0.25">
      <c r="AZ165" s="22"/>
      <c r="BB165" s="22"/>
      <c r="BC165" s="22"/>
      <c r="BD165" s="22"/>
      <c r="BE165" s="22"/>
      <c r="BF165" s="22"/>
    </row>
    <row r="166" spans="52:58" x14ac:dyDescent="0.25">
      <c r="AZ166" s="22"/>
      <c r="BB166" s="22"/>
      <c r="BC166" s="22"/>
      <c r="BD166" s="22"/>
      <c r="BE166" s="22"/>
      <c r="BF166" s="22"/>
    </row>
    <row r="167" spans="52:58" x14ac:dyDescent="0.25">
      <c r="AZ167" s="22"/>
      <c r="BB167" s="22"/>
      <c r="BC167" s="22"/>
      <c r="BD167" s="22"/>
      <c r="BE167" s="22"/>
      <c r="BF167" s="22"/>
    </row>
    <row r="168" spans="52:58" x14ac:dyDescent="0.25">
      <c r="AZ168" s="22"/>
      <c r="BB168" s="22"/>
      <c r="BC168" s="22"/>
      <c r="BD168" s="22"/>
      <c r="BE168" s="22"/>
      <c r="BF168" s="22"/>
    </row>
    <row r="169" spans="52:58" x14ac:dyDescent="0.25">
      <c r="AZ169" s="22"/>
      <c r="BB169" s="22"/>
      <c r="BC169" s="22"/>
      <c r="BD169" s="22"/>
      <c r="BE169" s="22"/>
      <c r="BF169" s="22"/>
    </row>
    <row r="170" spans="52:58" x14ac:dyDescent="0.25">
      <c r="AZ170" s="22"/>
      <c r="BB170" s="22"/>
      <c r="BC170" s="22"/>
      <c r="BD170" s="22"/>
      <c r="BE170" s="22"/>
      <c r="BF170" s="22"/>
    </row>
    <row r="171" spans="52:58" x14ac:dyDescent="0.25">
      <c r="AZ171" s="22"/>
      <c r="BB171" s="22"/>
      <c r="BC171" s="22"/>
      <c r="BD171" s="22"/>
      <c r="BE171" s="22"/>
      <c r="BF171" s="22"/>
    </row>
    <row r="172" spans="52:58" x14ac:dyDescent="0.25">
      <c r="AZ172" s="22"/>
      <c r="BB172" s="22"/>
      <c r="BC172" s="22"/>
      <c r="BD172" s="22"/>
      <c r="BE172" s="22"/>
      <c r="BF172" s="22"/>
    </row>
    <row r="173" spans="52:58" x14ac:dyDescent="0.25">
      <c r="AZ173" s="22"/>
      <c r="BB173" s="22"/>
      <c r="BC173" s="22"/>
      <c r="BD173" s="22"/>
      <c r="BE173" s="22"/>
      <c r="BF173" s="22"/>
    </row>
    <row r="174" spans="52:58" x14ac:dyDescent="0.25">
      <c r="AZ174" s="22"/>
      <c r="BB174" s="22"/>
      <c r="BC174" s="22"/>
      <c r="BD174" s="22"/>
      <c r="BE174" s="22"/>
      <c r="BF174" s="22"/>
    </row>
    <row r="175" spans="52:58" x14ac:dyDescent="0.25">
      <c r="AZ175" s="22"/>
      <c r="BB175" s="22"/>
      <c r="BC175" s="22"/>
      <c r="BD175" s="22"/>
      <c r="BE175" s="22"/>
      <c r="BF175" s="22"/>
    </row>
    <row r="176" spans="52:58" x14ac:dyDescent="0.25">
      <c r="AZ176" s="22"/>
      <c r="BB176" s="22"/>
      <c r="BC176" s="22"/>
      <c r="BD176" s="22"/>
      <c r="BE176" s="22"/>
      <c r="BF176" s="22"/>
    </row>
    <row r="177" spans="52:58" x14ac:dyDescent="0.25">
      <c r="AZ177" s="22"/>
      <c r="BB177" s="22"/>
      <c r="BC177" s="22"/>
      <c r="BD177" s="22"/>
      <c r="BE177" s="22"/>
      <c r="BF177" s="22"/>
    </row>
    <row r="178" spans="52:58" x14ac:dyDescent="0.25">
      <c r="AZ178" s="22"/>
      <c r="BB178" s="22"/>
      <c r="BC178" s="22"/>
      <c r="BD178" s="22"/>
      <c r="BE178" s="22"/>
      <c r="BF178" s="22"/>
    </row>
    <row r="179" spans="52:58" x14ac:dyDescent="0.25">
      <c r="AZ179" s="22"/>
      <c r="BB179" s="22"/>
      <c r="BC179" s="22"/>
      <c r="BD179" s="22"/>
      <c r="BE179" s="22"/>
      <c r="BF179" s="22"/>
    </row>
    <row r="180" spans="52:58" x14ac:dyDescent="0.25">
      <c r="AZ180" s="22"/>
    </row>
    <row r="181" spans="52:58" x14ac:dyDescent="0.25">
      <c r="AZ181" s="22"/>
    </row>
    <row r="182" spans="52:58" x14ac:dyDescent="0.25">
      <c r="AZ182" s="22"/>
    </row>
    <row r="183" spans="52:58" x14ac:dyDescent="0.25">
      <c r="AZ183" s="22"/>
    </row>
    <row r="184" spans="52:58" x14ac:dyDescent="0.25">
      <c r="AZ184" s="22"/>
    </row>
    <row r="185" spans="52:58" x14ac:dyDescent="0.25">
      <c r="AZ185" s="22"/>
    </row>
    <row r="186" spans="52:58" x14ac:dyDescent="0.25">
      <c r="AZ186" s="22"/>
    </row>
    <row r="187" spans="52:58" x14ac:dyDescent="0.25">
      <c r="AZ187" s="22"/>
    </row>
    <row r="188" spans="52:58" x14ac:dyDescent="0.25">
      <c r="AZ188" s="22"/>
    </row>
    <row r="189" spans="52:58" x14ac:dyDescent="0.25">
      <c r="AZ189" s="22"/>
    </row>
    <row r="190" spans="52:58" x14ac:dyDescent="0.25">
      <c r="AZ190" s="22"/>
    </row>
    <row r="191" spans="52:58" x14ac:dyDescent="0.25">
      <c r="AZ191" s="22"/>
    </row>
    <row r="192" spans="52:58" x14ac:dyDescent="0.25">
      <c r="AZ192" s="22"/>
    </row>
    <row r="193" spans="52:52" x14ac:dyDescent="0.25">
      <c r="AZ193" s="22"/>
    </row>
    <row r="194" spans="52:52" x14ac:dyDescent="0.25">
      <c r="AZ194" s="22"/>
    </row>
    <row r="195" spans="52:52" x14ac:dyDescent="0.25">
      <c r="AZ195" s="22"/>
    </row>
    <row r="196" spans="52:52" x14ac:dyDescent="0.25">
      <c r="AZ196" s="22"/>
    </row>
    <row r="197" spans="52:52" x14ac:dyDescent="0.25">
      <c r="AZ197" s="22"/>
    </row>
    <row r="198" spans="52:52" x14ac:dyDescent="0.25">
      <c r="AZ198" s="22"/>
    </row>
    <row r="199" spans="52:52" x14ac:dyDescent="0.25">
      <c r="AZ199" s="22"/>
    </row>
    <row r="200" spans="52:52" x14ac:dyDescent="0.25">
      <c r="AZ200" s="22"/>
    </row>
    <row r="201" spans="52:52" x14ac:dyDescent="0.25">
      <c r="AZ201" s="22"/>
    </row>
    <row r="202" spans="52:52" x14ac:dyDescent="0.25">
      <c r="AZ202" s="22"/>
    </row>
    <row r="203" spans="52:52" x14ac:dyDescent="0.25">
      <c r="AZ203" s="22"/>
    </row>
    <row r="204" spans="52:52" x14ac:dyDescent="0.25">
      <c r="AZ204" s="22"/>
    </row>
    <row r="205" spans="52:52" x14ac:dyDescent="0.25">
      <c r="AZ205" s="22"/>
    </row>
    <row r="206" spans="52:52" x14ac:dyDescent="0.25">
      <c r="AZ206" s="22"/>
    </row>
    <row r="207" spans="52:52" x14ac:dyDescent="0.25">
      <c r="AZ207" s="22"/>
    </row>
    <row r="208" spans="52:52" x14ac:dyDescent="0.25">
      <c r="AZ208" s="22"/>
    </row>
    <row r="209" spans="52:52" x14ac:dyDescent="0.25">
      <c r="AZ209" s="22"/>
    </row>
    <row r="210" spans="52:52" x14ac:dyDescent="0.25">
      <c r="AZ210" s="22"/>
    </row>
    <row r="211" spans="52:52" x14ac:dyDescent="0.25">
      <c r="AZ211" s="22"/>
    </row>
    <row r="212" spans="52:52" x14ac:dyDescent="0.25">
      <c r="AZ212" s="22"/>
    </row>
    <row r="213" spans="52:52" x14ac:dyDescent="0.25">
      <c r="AZ213" s="22"/>
    </row>
    <row r="214" spans="52:52" x14ac:dyDescent="0.25">
      <c r="AZ214" s="22"/>
    </row>
    <row r="215" spans="52:52" x14ac:dyDescent="0.25">
      <c r="AZ215" s="22"/>
    </row>
    <row r="216" spans="52:52" x14ac:dyDescent="0.25">
      <c r="AZ216" s="22"/>
    </row>
    <row r="217" spans="52:52" x14ac:dyDescent="0.25">
      <c r="AZ217" s="22"/>
    </row>
    <row r="218" spans="52:52" x14ac:dyDescent="0.25">
      <c r="AZ218" s="22"/>
    </row>
    <row r="219" spans="52:52" x14ac:dyDescent="0.25">
      <c r="AZ219" s="22"/>
    </row>
    <row r="220" spans="52:52" x14ac:dyDescent="0.25">
      <c r="AZ220" s="22"/>
    </row>
    <row r="221" spans="52:52" x14ac:dyDescent="0.25">
      <c r="AZ221" s="22"/>
    </row>
    <row r="222" spans="52:52" x14ac:dyDescent="0.25">
      <c r="AZ222" s="22"/>
    </row>
    <row r="223" spans="52:52" x14ac:dyDescent="0.25">
      <c r="AZ223" s="22"/>
    </row>
    <row r="224" spans="52:52" x14ac:dyDescent="0.25">
      <c r="AZ224" s="22"/>
    </row>
    <row r="225" spans="52:52" x14ac:dyDescent="0.25">
      <c r="AZ225" s="22"/>
    </row>
    <row r="226" spans="52:52" x14ac:dyDescent="0.25">
      <c r="AZ226" s="22"/>
    </row>
    <row r="227" spans="52:52" x14ac:dyDescent="0.25">
      <c r="AZ227" s="22"/>
    </row>
    <row r="228" spans="52:52" x14ac:dyDescent="0.25">
      <c r="AZ228" s="22"/>
    </row>
    <row r="229" spans="52:52" x14ac:dyDescent="0.25">
      <c r="AZ229" s="22"/>
    </row>
    <row r="230" spans="52:52" x14ac:dyDescent="0.25">
      <c r="AZ230" s="22"/>
    </row>
    <row r="231" spans="52:52" x14ac:dyDescent="0.25">
      <c r="AZ231" s="22"/>
    </row>
    <row r="232" spans="52:52" x14ac:dyDescent="0.25">
      <c r="AZ232" s="22"/>
    </row>
    <row r="233" spans="52:52" x14ac:dyDescent="0.25">
      <c r="AZ233" s="22"/>
    </row>
    <row r="234" spans="52:52" x14ac:dyDescent="0.25">
      <c r="AZ234" s="22"/>
    </row>
    <row r="235" spans="52:52" x14ac:dyDescent="0.25">
      <c r="AZ235" s="22"/>
    </row>
    <row r="236" spans="52:52" x14ac:dyDescent="0.25">
      <c r="AZ236" s="22"/>
    </row>
    <row r="237" spans="52:52" x14ac:dyDescent="0.25">
      <c r="AZ237" s="22"/>
    </row>
    <row r="238" spans="52:52" x14ac:dyDescent="0.25">
      <c r="AZ238" s="22"/>
    </row>
    <row r="239" spans="52:52" x14ac:dyDescent="0.25">
      <c r="AZ239" s="22"/>
    </row>
    <row r="240" spans="52:52" x14ac:dyDescent="0.25">
      <c r="AZ240" s="22"/>
    </row>
    <row r="241" spans="52:52" x14ac:dyDescent="0.25">
      <c r="AZ241" s="22"/>
    </row>
    <row r="242" spans="52:52" x14ac:dyDescent="0.25">
      <c r="AZ242" s="22"/>
    </row>
    <row r="243" spans="52:52" x14ac:dyDescent="0.25">
      <c r="AZ243" s="22"/>
    </row>
    <row r="244" spans="52:52" x14ac:dyDescent="0.25">
      <c r="AZ244" s="22"/>
    </row>
    <row r="245" spans="52:52" x14ac:dyDescent="0.25">
      <c r="AZ245" s="22"/>
    </row>
    <row r="246" spans="52:52" x14ac:dyDescent="0.25">
      <c r="AZ246" s="22"/>
    </row>
    <row r="247" spans="52:52" x14ac:dyDescent="0.25">
      <c r="AZ247" s="22"/>
    </row>
    <row r="248" spans="52:52" x14ac:dyDescent="0.25">
      <c r="AZ248" s="22"/>
    </row>
    <row r="249" spans="52:52" x14ac:dyDescent="0.25">
      <c r="AZ249" s="22"/>
    </row>
    <row r="250" spans="52:52" x14ac:dyDescent="0.25">
      <c r="AZ250" s="22"/>
    </row>
    <row r="251" spans="52:52" x14ac:dyDescent="0.25">
      <c r="AZ251" s="22"/>
    </row>
    <row r="252" spans="52:52" x14ac:dyDescent="0.25">
      <c r="AZ252" s="22"/>
    </row>
    <row r="253" spans="52:52" x14ac:dyDescent="0.25">
      <c r="AZ253" s="22"/>
    </row>
    <row r="254" spans="52:52" x14ac:dyDescent="0.25">
      <c r="AZ254" s="22"/>
    </row>
    <row r="255" spans="52:52" x14ac:dyDescent="0.25">
      <c r="AZ255" s="22"/>
    </row>
    <row r="256" spans="52:52" x14ac:dyDescent="0.25">
      <c r="AZ256" s="22"/>
    </row>
    <row r="257" spans="52:52" x14ac:dyDescent="0.25">
      <c r="AZ257" s="22"/>
    </row>
    <row r="258" spans="52:52" x14ac:dyDescent="0.25">
      <c r="AZ258" s="22"/>
    </row>
    <row r="259" spans="52:52" x14ac:dyDescent="0.25">
      <c r="AZ259" s="22"/>
    </row>
    <row r="260" spans="52:52" x14ac:dyDescent="0.25">
      <c r="AZ260" s="22"/>
    </row>
    <row r="261" spans="52:52" x14ac:dyDescent="0.25">
      <c r="AZ261" s="22"/>
    </row>
    <row r="262" spans="52:52" x14ac:dyDescent="0.25">
      <c r="AZ262" s="22"/>
    </row>
    <row r="263" spans="52:52" x14ac:dyDescent="0.25">
      <c r="AZ263" s="22"/>
    </row>
    <row r="264" spans="52:52" x14ac:dyDescent="0.25">
      <c r="AZ264" s="22"/>
    </row>
    <row r="265" spans="52:52" x14ac:dyDescent="0.25">
      <c r="AZ265" s="22"/>
    </row>
    <row r="266" spans="52:52" x14ac:dyDescent="0.25">
      <c r="AZ266" s="22"/>
    </row>
    <row r="267" spans="52:52" x14ac:dyDescent="0.25">
      <c r="AZ267" s="22"/>
    </row>
    <row r="268" spans="52:52" x14ac:dyDescent="0.25">
      <c r="AZ268" s="22"/>
    </row>
    <row r="269" spans="52:52" x14ac:dyDescent="0.25">
      <c r="AZ269" s="22"/>
    </row>
    <row r="270" spans="52:52" x14ac:dyDescent="0.25">
      <c r="AZ270" s="22"/>
    </row>
    <row r="271" spans="52:52" x14ac:dyDescent="0.25">
      <c r="AZ271" s="22"/>
    </row>
    <row r="272" spans="52:52" x14ac:dyDescent="0.25">
      <c r="AZ272" s="22"/>
    </row>
    <row r="273" spans="52:52" x14ac:dyDescent="0.25">
      <c r="AZ273" s="22"/>
    </row>
    <row r="274" spans="52:52" x14ac:dyDescent="0.25">
      <c r="AZ274" s="22"/>
    </row>
    <row r="275" spans="52:52" x14ac:dyDescent="0.25">
      <c r="AZ275" s="22"/>
    </row>
    <row r="276" spans="52:52" x14ac:dyDescent="0.25">
      <c r="AZ276" s="22"/>
    </row>
    <row r="277" spans="52:52" x14ac:dyDescent="0.25">
      <c r="AZ277" s="22"/>
    </row>
    <row r="278" spans="52:52" x14ac:dyDescent="0.25">
      <c r="AZ278" s="22"/>
    </row>
    <row r="279" spans="52:52" x14ac:dyDescent="0.25">
      <c r="AZ279" s="22"/>
    </row>
    <row r="280" spans="52:52" x14ac:dyDescent="0.25">
      <c r="AZ280" s="22"/>
    </row>
    <row r="281" spans="52:52" x14ac:dyDescent="0.25">
      <c r="AZ281" s="22"/>
    </row>
    <row r="282" spans="52:52" x14ac:dyDescent="0.25">
      <c r="AZ282" s="22"/>
    </row>
    <row r="283" spans="52:52" x14ac:dyDescent="0.25">
      <c r="AZ283" s="22"/>
    </row>
    <row r="284" spans="52:52" x14ac:dyDescent="0.25">
      <c r="AZ284" s="22"/>
    </row>
    <row r="285" spans="52:52" x14ac:dyDescent="0.25">
      <c r="AZ285" s="22"/>
    </row>
    <row r="286" spans="52:52" x14ac:dyDescent="0.25">
      <c r="AZ286" s="22"/>
    </row>
    <row r="287" spans="52:52" x14ac:dyDescent="0.25">
      <c r="AZ287" s="22"/>
    </row>
    <row r="288" spans="52:52" x14ac:dyDescent="0.25">
      <c r="AZ288" s="22"/>
    </row>
    <row r="289" spans="52:52" x14ac:dyDescent="0.25">
      <c r="AZ289" s="22"/>
    </row>
    <row r="290" spans="52:52" x14ac:dyDescent="0.25">
      <c r="AZ290" s="22"/>
    </row>
    <row r="291" spans="52:52" x14ac:dyDescent="0.25">
      <c r="AZ291" s="22"/>
    </row>
    <row r="292" spans="52:52" x14ac:dyDescent="0.25">
      <c r="AZ292" s="22"/>
    </row>
    <row r="293" spans="52:52" x14ac:dyDescent="0.25">
      <c r="AZ293" s="22"/>
    </row>
    <row r="294" spans="52:52" x14ac:dyDescent="0.25">
      <c r="AZ294" s="22"/>
    </row>
    <row r="295" spans="52:52" x14ac:dyDescent="0.25">
      <c r="AZ295" s="22"/>
    </row>
    <row r="296" spans="52:52" x14ac:dyDescent="0.25">
      <c r="AZ296" s="22"/>
    </row>
    <row r="297" spans="52:52" x14ac:dyDescent="0.25">
      <c r="AZ297" s="22"/>
    </row>
    <row r="298" spans="52:52" x14ac:dyDescent="0.25">
      <c r="AZ298" s="22"/>
    </row>
    <row r="299" spans="52:52" x14ac:dyDescent="0.25">
      <c r="AZ299" s="22"/>
    </row>
    <row r="300" spans="52:52" x14ac:dyDescent="0.25">
      <c r="AZ300" s="22"/>
    </row>
    <row r="301" spans="52:52" x14ac:dyDescent="0.25">
      <c r="AZ301" s="22"/>
    </row>
    <row r="302" spans="52:52" x14ac:dyDescent="0.25">
      <c r="AZ302" s="22"/>
    </row>
    <row r="303" spans="52:52" x14ac:dyDescent="0.25">
      <c r="AZ303" s="22"/>
    </row>
    <row r="304" spans="52:52" x14ac:dyDescent="0.25">
      <c r="AZ304" s="22"/>
    </row>
    <row r="305" spans="52:52" x14ac:dyDescent="0.25">
      <c r="AZ305" s="22"/>
    </row>
    <row r="306" spans="52:52" x14ac:dyDescent="0.25">
      <c r="AZ306" s="22"/>
    </row>
    <row r="307" spans="52:52" x14ac:dyDescent="0.25">
      <c r="AZ307" s="22"/>
    </row>
    <row r="308" spans="52:52" x14ac:dyDescent="0.25">
      <c r="AZ308" s="22"/>
    </row>
    <row r="309" spans="52:52" x14ac:dyDescent="0.25">
      <c r="AZ309" s="22"/>
    </row>
    <row r="310" spans="52:52" x14ac:dyDescent="0.25">
      <c r="AZ310" s="22"/>
    </row>
    <row r="311" spans="52:52" x14ac:dyDescent="0.25">
      <c r="AZ311" s="22"/>
    </row>
    <row r="312" spans="52:52" x14ac:dyDescent="0.25">
      <c r="AZ312" s="22"/>
    </row>
    <row r="313" spans="52:52" x14ac:dyDescent="0.25">
      <c r="AZ313" s="22"/>
    </row>
    <row r="314" spans="52:52" x14ac:dyDescent="0.25">
      <c r="AZ314" s="22"/>
    </row>
    <row r="315" spans="52:52" x14ac:dyDescent="0.25">
      <c r="AZ315" s="22"/>
    </row>
    <row r="316" spans="52:52" x14ac:dyDescent="0.25">
      <c r="AZ316" s="22"/>
    </row>
    <row r="317" spans="52:52" x14ac:dyDescent="0.25">
      <c r="AZ317" s="22"/>
    </row>
    <row r="318" spans="52:52" x14ac:dyDescent="0.25">
      <c r="AZ318" s="22"/>
    </row>
    <row r="319" spans="52:52" x14ac:dyDescent="0.25">
      <c r="AZ319" s="22"/>
    </row>
    <row r="320" spans="52:52" x14ac:dyDescent="0.25">
      <c r="AZ320" s="22"/>
    </row>
    <row r="321" spans="52:52" x14ac:dyDescent="0.25">
      <c r="AZ321" s="22"/>
    </row>
    <row r="322" spans="52:52" x14ac:dyDescent="0.25">
      <c r="AZ322" s="22"/>
    </row>
    <row r="323" spans="52:52" x14ac:dyDescent="0.25">
      <c r="AZ323" s="22"/>
    </row>
    <row r="324" spans="52:52" x14ac:dyDescent="0.25">
      <c r="AZ324" s="22"/>
    </row>
    <row r="325" spans="52:52" x14ac:dyDescent="0.25">
      <c r="AZ325" s="22"/>
    </row>
    <row r="326" spans="52:52" x14ac:dyDescent="0.25">
      <c r="AZ326" s="22"/>
    </row>
    <row r="327" spans="52:52" x14ac:dyDescent="0.25">
      <c r="AZ327" s="22"/>
    </row>
    <row r="328" spans="52:52" x14ac:dyDescent="0.25">
      <c r="AZ328" s="22"/>
    </row>
    <row r="329" spans="52:52" x14ac:dyDescent="0.25">
      <c r="AZ329" s="22"/>
    </row>
    <row r="330" spans="52:52" x14ac:dyDescent="0.25">
      <c r="AZ330" s="22"/>
    </row>
    <row r="331" spans="52:52" x14ac:dyDescent="0.25">
      <c r="AZ331" s="22"/>
    </row>
    <row r="332" spans="52:52" x14ac:dyDescent="0.25">
      <c r="AZ332" s="22"/>
    </row>
    <row r="333" spans="52:52" x14ac:dyDescent="0.25">
      <c r="AZ333" s="22"/>
    </row>
    <row r="334" spans="52:52" x14ac:dyDescent="0.25">
      <c r="AZ334" s="22"/>
    </row>
    <row r="335" spans="52:52" x14ac:dyDescent="0.25">
      <c r="AZ335" s="22"/>
    </row>
    <row r="336" spans="52:52" x14ac:dyDescent="0.25">
      <c r="AZ336" s="22"/>
    </row>
    <row r="337" spans="52:52" x14ac:dyDescent="0.25">
      <c r="AZ337" s="22"/>
    </row>
    <row r="338" spans="52:52" x14ac:dyDescent="0.25">
      <c r="AZ338" s="22"/>
    </row>
    <row r="339" spans="52:52" x14ac:dyDescent="0.25">
      <c r="AZ339" s="22"/>
    </row>
    <row r="340" spans="52:52" x14ac:dyDescent="0.25">
      <c r="AZ340" s="22"/>
    </row>
    <row r="341" spans="52:52" x14ac:dyDescent="0.25">
      <c r="AZ341" s="22"/>
    </row>
    <row r="342" spans="52:52" x14ac:dyDescent="0.25">
      <c r="AZ342" s="22"/>
    </row>
    <row r="343" spans="52:52" x14ac:dyDescent="0.25">
      <c r="AZ343" s="22"/>
    </row>
    <row r="344" spans="52:52" x14ac:dyDescent="0.25">
      <c r="AZ344" s="22"/>
    </row>
    <row r="345" spans="52:52" x14ac:dyDescent="0.25">
      <c r="AZ345" s="22"/>
    </row>
    <row r="346" spans="52:52" x14ac:dyDescent="0.25">
      <c r="AZ346" s="22"/>
    </row>
    <row r="347" spans="52:52" x14ac:dyDescent="0.25">
      <c r="AZ347" s="22"/>
    </row>
    <row r="348" spans="52:52" x14ac:dyDescent="0.25">
      <c r="AZ348" s="22"/>
    </row>
    <row r="349" spans="52:52" x14ac:dyDescent="0.25">
      <c r="AZ349" s="22"/>
    </row>
    <row r="350" spans="52:52" x14ac:dyDescent="0.25">
      <c r="AZ350" s="22"/>
    </row>
    <row r="351" spans="52:52" x14ac:dyDescent="0.25">
      <c r="AZ351" s="22"/>
    </row>
    <row r="352" spans="52:52" x14ac:dyDescent="0.25">
      <c r="AZ352" s="22"/>
    </row>
    <row r="353" spans="52:52" x14ac:dyDescent="0.25">
      <c r="AZ353" s="22"/>
    </row>
    <row r="354" spans="52:52" x14ac:dyDescent="0.25">
      <c r="AZ354" s="22"/>
    </row>
    <row r="355" spans="52:52" x14ac:dyDescent="0.25">
      <c r="AZ355" s="22"/>
    </row>
    <row r="356" spans="52:52" x14ac:dyDescent="0.25">
      <c r="AZ356" s="22"/>
    </row>
    <row r="357" spans="52:52" x14ac:dyDescent="0.25">
      <c r="AZ357" s="22"/>
    </row>
    <row r="358" spans="52:52" x14ac:dyDescent="0.25">
      <c r="AZ358" s="22"/>
    </row>
    <row r="359" spans="52:52" x14ac:dyDescent="0.25">
      <c r="AZ359" s="22"/>
    </row>
    <row r="360" spans="52:52" x14ac:dyDescent="0.25">
      <c r="AZ360" s="22"/>
    </row>
    <row r="361" spans="52:52" x14ac:dyDescent="0.25">
      <c r="AZ361" s="22"/>
    </row>
    <row r="362" spans="52:52" x14ac:dyDescent="0.25">
      <c r="AZ362" s="22"/>
    </row>
    <row r="363" spans="52:52" x14ac:dyDescent="0.25">
      <c r="AZ363" s="22"/>
    </row>
    <row r="364" spans="52:52" x14ac:dyDescent="0.25">
      <c r="AZ364" s="22"/>
    </row>
    <row r="365" spans="52:52" x14ac:dyDescent="0.25">
      <c r="AZ365" s="22"/>
    </row>
    <row r="366" spans="52:52" x14ac:dyDescent="0.25">
      <c r="AZ366" s="22"/>
    </row>
    <row r="367" spans="52:52" x14ac:dyDescent="0.25">
      <c r="AZ367" s="22"/>
    </row>
    <row r="368" spans="52:52" x14ac:dyDescent="0.25">
      <c r="AZ368" s="22"/>
    </row>
    <row r="369" spans="52:52" x14ac:dyDescent="0.25">
      <c r="AZ369" s="22"/>
    </row>
    <row r="370" spans="52:52" x14ac:dyDescent="0.25">
      <c r="AZ370" s="22"/>
    </row>
    <row r="371" spans="52:52" x14ac:dyDescent="0.25">
      <c r="AZ371" s="22"/>
    </row>
    <row r="372" spans="52:52" x14ac:dyDescent="0.25">
      <c r="AZ372" s="22"/>
    </row>
    <row r="373" spans="52:52" x14ac:dyDescent="0.25">
      <c r="AZ373" s="22"/>
    </row>
    <row r="374" spans="52:52" x14ac:dyDescent="0.25">
      <c r="AZ374" s="22"/>
    </row>
    <row r="375" spans="52:52" x14ac:dyDescent="0.25">
      <c r="AZ375" s="22"/>
    </row>
    <row r="376" spans="52:52" x14ac:dyDescent="0.25">
      <c r="AZ376" s="22"/>
    </row>
    <row r="377" spans="52:52" x14ac:dyDescent="0.25">
      <c r="AZ377" s="22"/>
    </row>
    <row r="378" spans="52:52" x14ac:dyDescent="0.25">
      <c r="AZ378" s="22"/>
    </row>
    <row r="379" spans="52:52" x14ac:dyDescent="0.25">
      <c r="AZ379" s="22"/>
    </row>
    <row r="380" spans="52:52" x14ac:dyDescent="0.25">
      <c r="AZ380" s="22"/>
    </row>
    <row r="381" spans="52:52" x14ac:dyDescent="0.25">
      <c r="AZ381" s="22"/>
    </row>
    <row r="382" spans="52:52" x14ac:dyDescent="0.25">
      <c r="AZ382" s="22"/>
    </row>
    <row r="383" spans="52:52" x14ac:dyDescent="0.25">
      <c r="AZ383" s="22"/>
    </row>
    <row r="384" spans="52:52" x14ac:dyDescent="0.25">
      <c r="AZ384" s="22"/>
    </row>
    <row r="385" spans="52:52" x14ac:dyDescent="0.25">
      <c r="AZ385" s="22"/>
    </row>
    <row r="386" spans="52:52" x14ac:dyDescent="0.25">
      <c r="AZ386" s="22"/>
    </row>
    <row r="387" spans="52:52" x14ac:dyDescent="0.25">
      <c r="AZ387" s="22"/>
    </row>
    <row r="388" spans="52:52" x14ac:dyDescent="0.25">
      <c r="AZ388" s="22"/>
    </row>
    <row r="389" spans="52:52" x14ac:dyDescent="0.25">
      <c r="AZ389" s="22"/>
    </row>
    <row r="390" spans="52:52" x14ac:dyDescent="0.25">
      <c r="AZ390" s="22"/>
    </row>
    <row r="391" spans="52:52" x14ac:dyDescent="0.25">
      <c r="AZ391" s="22"/>
    </row>
    <row r="392" spans="52:52" x14ac:dyDescent="0.25">
      <c r="AZ392" s="22"/>
    </row>
    <row r="393" spans="52:52" x14ac:dyDescent="0.25">
      <c r="AZ393" s="22"/>
    </row>
    <row r="394" spans="52:52" x14ac:dyDescent="0.25">
      <c r="AZ394" s="22"/>
    </row>
    <row r="395" spans="52:52" x14ac:dyDescent="0.25">
      <c r="AZ395" s="22"/>
    </row>
    <row r="396" spans="52:52" x14ac:dyDescent="0.25">
      <c r="AZ396" s="22"/>
    </row>
    <row r="397" spans="52:52" x14ac:dyDescent="0.25">
      <c r="AZ397" s="22"/>
    </row>
    <row r="398" spans="52:52" x14ac:dyDescent="0.25">
      <c r="AZ398" s="22"/>
    </row>
    <row r="399" spans="52:52" x14ac:dyDescent="0.25">
      <c r="AZ399" s="22"/>
    </row>
    <row r="400" spans="52:52" x14ac:dyDescent="0.25">
      <c r="AZ400" s="22"/>
    </row>
    <row r="401" spans="52:52" x14ac:dyDescent="0.25">
      <c r="AZ401" s="22"/>
    </row>
    <row r="402" spans="52:52" x14ac:dyDescent="0.25">
      <c r="AZ402" s="22"/>
    </row>
    <row r="403" spans="52:52" x14ac:dyDescent="0.25">
      <c r="AZ403" s="22"/>
    </row>
    <row r="404" spans="52:52" x14ac:dyDescent="0.25">
      <c r="AZ404" s="22"/>
    </row>
    <row r="405" spans="52:52" x14ac:dyDescent="0.25">
      <c r="AZ405" s="22"/>
    </row>
    <row r="406" spans="52:52" x14ac:dyDescent="0.25">
      <c r="AZ406" s="22"/>
    </row>
    <row r="407" spans="52:52" x14ac:dyDescent="0.25">
      <c r="AZ407" s="22"/>
    </row>
    <row r="408" spans="52:52" x14ac:dyDescent="0.25">
      <c r="AZ408" s="22"/>
    </row>
    <row r="409" spans="52:52" x14ac:dyDescent="0.25">
      <c r="AZ409" s="22"/>
    </row>
    <row r="410" spans="52:52" x14ac:dyDescent="0.25">
      <c r="AZ410" s="22"/>
    </row>
    <row r="411" spans="52:52" x14ac:dyDescent="0.25">
      <c r="AZ411" s="22"/>
    </row>
    <row r="412" spans="52:52" x14ac:dyDescent="0.25">
      <c r="AZ412" s="22"/>
    </row>
    <row r="413" spans="52:52" x14ac:dyDescent="0.25">
      <c r="AZ413" s="22"/>
    </row>
    <row r="414" spans="52:52" x14ac:dyDescent="0.25">
      <c r="AZ414" s="22"/>
    </row>
    <row r="415" spans="52:52" x14ac:dyDescent="0.25">
      <c r="AZ415" s="22"/>
    </row>
    <row r="416" spans="52:52" x14ac:dyDescent="0.25">
      <c r="AZ416" s="22"/>
    </row>
    <row r="417" spans="52:52" x14ac:dyDescent="0.25">
      <c r="AZ417" s="22"/>
    </row>
    <row r="418" spans="52:52" x14ac:dyDescent="0.25">
      <c r="AZ418" s="22"/>
    </row>
    <row r="419" spans="52:52" x14ac:dyDescent="0.25">
      <c r="AZ419" s="22"/>
    </row>
    <row r="420" spans="52:52" x14ac:dyDescent="0.25">
      <c r="AZ420" s="22"/>
    </row>
    <row r="421" spans="52:52" x14ac:dyDescent="0.25">
      <c r="AZ421" s="22"/>
    </row>
    <row r="422" spans="52:52" x14ac:dyDescent="0.25">
      <c r="AZ422" s="22"/>
    </row>
    <row r="423" spans="52:52" x14ac:dyDescent="0.25">
      <c r="AZ423" s="22"/>
    </row>
    <row r="424" spans="52:52" x14ac:dyDescent="0.25">
      <c r="AZ424" s="22"/>
    </row>
    <row r="425" spans="52:52" x14ac:dyDescent="0.25">
      <c r="AZ425" s="22"/>
    </row>
    <row r="426" spans="52:52" x14ac:dyDescent="0.25">
      <c r="AZ426" s="22"/>
    </row>
    <row r="427" spans="52:52" x14ac:dyDescent="0.25">
      <c r="AZ427" s="22"/>
    </row>
    <row r="428" spans="52:52" x14ac:dyDescent="0.25">
      <c r="AZ428" s="22"/>
    </row>
  </sheetData>
  <mergeCells count="21">
    <mergeCell ref="G7:G8"/>
    <mergeCell ref="P7:P8"/>
    <mergeCell ref="N7:N8"/>
    <mergeCell ref="O7:O8"/>
    <mergeCell ref="Q7:Q8"/>
    <mergeCell ref="AZ7:BG7"/>
    <mergeCell ref="A1:B1"/>
    <mergeCell ref="A2:B2"/>
    <mergeCell ref="A3:B3"/>
    <mergeCell ref="A4:B4"/>
    <mergeCell ref="AS1:BQ1"/>
    <mergeCell ref="J7:J8"/>
    <mergeCell ref="AT7:AY7"/>
    <mergeCell ref="A7:B7"/>
    <mergeCell ref="A8:B8"/>
    <mergeCell ref="H7:H8"/>
    <mergeCell ref="I7:I8"/>
    <mergeCell ref="M7:M8"/>
    <mergeCell ref="C7:F7"/>
    <mergeCell ref="K7:K8"/>
    <mergeCell ref="L7:L8"/>
  </mergeCells>
  <conditionalFormatting sqref="L1">
    <cfRule type="cellIs" dxfId="2" priority="3" stopIfTrue="1" operator="lessThan">
      <formula>0</formula>
    </cfRule>
  </conditionalFormatting>
  <conditionalFormatting sqref="L11:L26 L28:L69 L71:L124 L128:L134">
    <cfRule type="cellIs" dxfId="1" priority="4" stopIfTrue="1" operator="lessThan">
      <formula>0</formula>
    </cfRule>
  </conditionalFormatting>
  <conditionalFormatting sqref="M125:M127">
    <cfRule type="cellIs" dxfId="0" priority="1" stopIfTrue="1" operator="lessThan">
      <formula>0</formula>
    </cfRule>
  </conditionalFormatting>
  <printOptions horizontalCentered="1"/>
  <pageMargins left="0" right="0" top="0" bottom="0" header="0" footer="0"/>
  <pageSetup scale="65" fitToHeight="10" orientation="portrait" r:id="rId1"/>
  <headerFooter alignWithMargins="0"/>
  <rowBreaks count="2" manualBreakCount="2">
    <brk id="58" max="20" man="1"/>
    <brk id="134" max="12" man="1"/>
  </rowBreaks>
  <colBreaks count="1" manualBreakCount="1">
    <brk id="17" max="119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F03B5F-DB91-4FED-A0CD-D2177C368F16}">
  <sheetPr>
    <tabColor indexed="12"/>
  </sheetPr>
  <dimension ref="A1:DW313"/>
  <sheetViews>
    <sheetView tabSelected="1" zoomScaleNormal="100" zoomScaleSheetLayoutView="80" workbookViewId="0">
      <pane xSplit="2" ySplit="8" topLeftCell="C9" activePane="bottomRight" state="frozen"/>
      <selection pane="topRight" activeCell="C1" sqref="C1"/>
      <selection pane="bottomLeft" activeCell="A12" sqref="A12"/>
      <selection pane="bottomRight" activeCell="E138" sqref="E138"/>
    </sheetView>
  </sheetViews>
  <sheetFormatPr baseColWidth="10" defaultColWidth="8.88671875" defaultRowHeight="13.2" x14ac:dyDescent="0.25"/>
  <cols>
    <col min="1" max="1" width="14" style="106" customWidth="1"/>
    <col min="2" max="2" width="42.33203125" style="106" customWidth="1"/>
    <col min="3" max="3" width="17.6640625" style="106" customWidth="1"/>
    <col min="4" max="4" width="16.88671875" style="106" hidden="1" customWidth="1"/>
    <col min="5" max="5" width="17.33203125" style="106" customWidth="1"/>
    <col min="6" max="6" width="15.6640625" style="106" bestFit="1" customWidth="1"/>
    <col min="7" max="7" width="16.6640625" style="106" hidden="1" customWidth="1"/>
    <col min="8" max="8" width="14.109375" style="106" hidden="1" customWidth="1"/>
    <col min="9" max="9" width="15.88671875" style="106" hidden="1" customWidth="1"/>
    <col min="10" max="10" width="16.33203125" style="106" hidden="1" customWidth="1"/>
    <col min="11" max="11" width="16.33203125" style="106" customWidth="1"/>
    <col min="12" max="12" width="16.88671875" style="106" customWidth="1"/>
    <col min="13" max="13" width="16.33203125" style="106" hidden="1" customWidth="1"/>
    <col min="14" max="14" width="16.44140625" style="106" customWidth="1"/>
    <col min="15" max="15" width="18.109375" style="106" hidden="1" customWidth="1"/>
    <col min="16" max="16" width="16.6640625" style="109" hidden="1" customWidth="1"/>
    <col min="17" max="17" width="19.5546875" style="109" bestFit="1" customWidth="1"/>
    <col min="18" max="18" width="16.5546875" style="106" hidden="1" customWidth="1"/>
    <col min="19" max="19" width="14.33203125" style="106" hidden="1" customWidth="1"/>
    <col min="20" max="20" width="16.33203125" style="106" hidden="1" customWidth="1"/>
    <col min="21" max="21" width="14.5546875" style="106" hidden="1" customWidth="1"/>
    <col min="22" max="22" width="14.33203125" style="106" hidden="1" customWidth="1"/>
    <col min="23" max="25" width="14.88671875" style="106" hidden="1" customWidth="1"/>
    <col min="26" max="26" width="15.44140625" style="106" hidden="1" customWidth="1"/>
    <col min="27" max="27" width="15.88671875" style="106" hidden="1" customWidth="1"/>
    <col min="28" max="28" width="14.88671875" style="106" hidden="1" customWidth="1"/>
    <col min="29" max="30" width="15.44140625" style="106" hidden="1" customWidth="1"/>
    <col min="31" max="31" width="14.88671875" style="106" hidden="1" customWidth="1"/>
    <col min="32" max="32" width="15.44140625" style="106" hidden="1" customWidth="1"/>
    <col min="33" max="44" width="15.33203125" style="106" hidden="1" customWidth="1"/>
    <col min="45" max="45" width="17" style="106" hidden="1" customWidth="1"/>
    <col min="46" max="46" width="13.88671875" style="106" hidden="1" customWidth="1"/>
    <col min="47" max="50" width="11.5546875" style="106" hidden="1" customWidth="1"/>
    <col min="51" max="51" width="15.33203125" style="106" hidden="1" customWidth="1"/>
    <col min="52" max="52" width="16.33203125" style="106" hidden="1" customWidth="1"/>
    <col min="53" max="53" width="14.33203125" style="107" hidden="1" customWidth="1"/>
    <col min="54" max="58" width="15.44140625" style="106" hidden="1" customWidth="1"/>
    <col min="59" max="59" width="16.33203125" style="106" hidden="1" customWidth="1"/>
    <col min="60" max="62" width="11.5546875" style="106" hidden="1" customWidth="1"/>
    <col min="63" max="63" width="16.6640625" style="2" hidden="1" customWidth="1"/>
    <col min="64" max="64" width="11.5546875" style="106" customWidth="1"/>
    <col min="65" max="249" width="11.44140625" style="106" customWidth="1"/>
    <col min="250" max="16384" width="8.88671875" style="106"/>
  </cols>
  <sheetData>
    <row r="1" spans="1:63" hidden="1" x14ac:dyDescent="0.25">
      <c r="A1" s="21" t="s">
        <v>0</v>
      </c>
      <c r="C1" s="107"/>
      <c r="D1" s="107"/>
      <c r="G1" s="107"/>
      <c r="I1" s="107"/>
      <c r="J1" s="107"/>
      <c r="M1" s="2"/>
      <c r="O1" s="108"/>
      <c r="R1" s="1"/>
    </row>
    <row r="2" spans="1:63" hidden="1" x14ac:dyDescent="0.25">
      <c r="A2" s="110" t="s">
        <v>1</v>
      </c>
      <c r="C2" s="111"/>
      <c r="D2" s="111"/>
      <c r="E2" s="107"/>
      <c r="F2" s="46"/>
      <c r="G2" s="2"/>
      <c r="H2" s="107"/>
      <c r="I2" s="107"/>
      <c r="J2" s="107"/>
      <c r="K2" s="2"/>
      <c r="L2" s="107"/>
      <c r="M2" s="2"/>
      <c r="N2" s="107"/>
      <c r="O2" s="2"/>
      <c r="R2" s="47"/>
    </row>
    <row r="3" spans="1:63" hidden="1" x14ac:dyDescent="0.25">
      <c r="A3" s="21" t="s">
        <v>2</v>
      </c>
      <c r="C3" s="111"/>
      <c r="D3" s="111"/>
      <c r="E3" s="107"/>
      <c r="F3" s="107"/>
      <c r="G3" s="107"/>
      <c r="H3" s="107"/>
      <c r="I3" s="107"/>
      <c r="J3" s="107"/>
      <c r="K3" s="2"/>
      <c r="L3" s="107"/>
      <c r="M3" s="2"/>
      <c r="N3" s="107"/>
      <c r="O3" s="107"/>
      <c r="Q3" s="109">
        <f>+Q49-27000000</f>
        <v>2346277.8400000036</v>
      </c>
      <c r="R3" s="2"/>
      <c r="S3" s="2"/>
      <c r="T3" s="112"/>
    </row>
    <row r="4" spans="1:63" hidden="1" x14ac:dyDescent="0.25">
      <c r="A4" s="21" t="s">
        <v>325</v>
      </c>
      <c r="C4" s="111"/>
      <c r="D4" s="111"/>
      <c r="F4" s="111"/>
      <c r="G4" s="107"/>
      <c r="H4" s="107"/>
      <c r="I4" s="107"/>
      <c r="J4" s="107"/>
      <c r="K4" s="112"/>
      <c r="L4" s="107"/>
      <c r="M4" s="2"/>
      <c r="N4" s="107"/>
      <c r="O4" s="107"/>
      <c r="R4" s="113"/>
      <c r="S4" s="2"/>
    </row>
    <row r="5" spans="1:63" ht="14.4" hidden="1" customHeight="1" x14ac:dyDescent="0.25">
      <c r="A5" s="21"/>
      <c r="C5" s="111"/>
      <c r="D5" s="111"/>
      <c r="E5" s="107"/>
      <c r="F5" s="107"/>
      <c r="G5" s="107"/>
      <c r="H5" s="107"/>
      <c r="I5" s="107"/>
      <c r="J5" s="107"/>
      <c r="K5" s="107"/>
      <c r="L5" s="107"/>
      <c r="M5" s="2"/>
      <c r="N5" s="107"/>
      <c r="O5" s="107"/>
      <c r="P5" s="109">
        <f>+L59+309425.52</f>
        <v>1853581.82</v>
      </c>
      <c r="R5" s="114"/>
      <c r="S5" s="108"/>
      <c r="T5" s="2"/>
      <c r="V5" s="108"/>
      <c r="BC5" s="107">
        <v>0</v>
      </c>
    </row>
    <row r="6" spans="1:63" hidden="1" x14ac:dyDescent="0.25">
      <c r="B6" s="107"/>
      <c r="D6" s="107"/>
      <c r="E6" s="2"/>
      <c r="F6" s="113"/>
      <c r="I6" s="107"/>
      <c r="J6" s="107"/>
      <c r="L6" s="2"/>
      <c r="N6" s="107"/>
      <c r="O6" s="108"/>
      <c r="R6" s="107"/>
      <c r="S6" s="107"/>
    </row>
    <row r="7" spans="1:63" s="1" customFormat="1" ht="26.25" customHeight="1" x14ac:dyDescent="0.3">
      <c r="A7" s="95"/>
      <c r="B7" s="95"/>
      <c r="C7" s="82" t="s">
        <v>6</v>
      </c>
      <c r="D7" s="82"/>
      <c r="E7" s="82"/>
      <c r="F7" s="82"/>
      <c r="G7" s="80" t="s">
        <v>7</v>
      </c>
      <c r="H7" s="83" t="s">
        <v>8</v>
      </c>
      <c r="I7" s="83" t="s">
        <v>9</v>
      </c>
      <c r="J7" s="83" t="s">
        <v>10</v>
      </c>
      <c r="K7" s="80" t="s">
        <v>329</v>
      </c>
      <c r="L7" s="80" t="s">
        <v>12</v>
      </c>
      <c r="M7" s="80" t="s">
        <v>13</v>
      </c>
      <c r="N7" s="80" t="s">
        <v>14</v>
      </c>
      <c r="O7" s="92" t="s">
        <v>15</v>
      </c>
      <c r="P7" s="92" t="s">
        <v>16</v>
      </c>
      <c r="Q7" s="92" t="s">
        <v>17</v>
      </c>
      <c r="R7" s="87" t="s">
        <v>18</v>
      </c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  <c r="AI7" s="88"/>
      <c r="AJ7" s="88"/>
      <c r="AK7" s="88"/>
      <c r="AL7" s="88"/>
      <c r="AM7" s="88"/>
      <c r="AN7" s="88"/>
      <c r="AO7" s="88"/>
      <c r="AP7" s="88"/>
      <c r="AQ7" s="88"/>
      <c r="AR7" s="88"/>
      <c r="AS7" s="89"/>
      <c r="AT7" s="90" t="s">
        <v>282</v>
      </c>
      <c r="AU7" s="90"/>
      <c r="AV7" s="90"/>
      <c r="AW7" s="90"/>
      <c r="AX7" s="90"/>
      <c r="AY7" s="90"/>
      <c r="AZ7" s="91" t="s">
        <v>283</v>
      </c>
      <c r="BA7" s="91"/>
      <c r="BB7" s="91"/>
      <c r="BC7" s="91"/>
      <c r="BD7" s="91"/>
      <c r="BE7" s="91"/>
      <c r="BF7" s="91"/>
      <c r="BG7" s="91"/>
      <c r="BK7" s="4"/>
    </row>
    <row r="8" spans="1:63" s="1" customFormat="1" ht="52.8" x14ac:dyDescent="0.4">
      <c r="A8" s="94" t="s">
        <v>21</v>
      </c>
      <c r="B8" s="94"/>
      <c r="C8" s="31" t="s">
        <v>22</v>
      </c>
      <c r="D8" s="32" t="s">
        <v>326</v>
      </c>
      <c r="E8" s="13" t="s">
        <v>285</v>
      </c>
      <c r="F8" s="31" t="s">
        <v>25</v>
      </c>
      <c r="G8" s="81"/>
      <c r="H8" s="84"/>
      <c r="I8" s="84"/>
      <c r="J8" s="84"/>
      <c r="K8" s="81"/>
      <c r="L8" s="81"/>
      <c r="M8" s="81"/>
      <c r="N8" s="81"/>
      <c r="O8" s="98"/>
      <c r="P8" s="98"/>
      <c r="Q8" s="98"/>
      <c r="R8" s="33" t="s">
        <v>26</v>
      </c>
      <c r="S8" s="13" t="s">
        <v>327</v>
      </c>
      <c r="T8" s="32" t="s">
        <v>315</v>
      </c>
      <c r="U8" s="32" t="s">
        <v>29</v>
      </c>
      <c r="V8" s="32" t="s">
        <v>30</v>
      </c>
      <c r="W8" s="13" t="s">
        <v>31</v>
      </c>
      <c r="X8" s="13" t="s">
        <v>290</v>
      </c>
      <c r="Y8" s="13" t="s">
        <v>33</v>
      </c>
      <c r="Z8" s="13" t="s">
        <v>34</v>
      </c>
      <c r="AA8" s="13" t="s">
        <v>291</v>
      </c>
      <c r="AB8" s="13" t="s">
        <v>36</v>
      </c>
      <c r="AC8" s="13" t="s">
        <v>292</v>
      </c>
      <c r="AD8" s="13" t="s">
        <v>38</v>
      </c>
      <c r="AE8" s="13" t="s">
        <v>39</v>
      </c>
      <c r="AF8" s="13" t="s">
        <v>40</v>
      </c>
      <c r="AG8" s="13" t="s">
        <v>41</v>
      </c>
      <c r="AH8" s="13" t="s">
        <v>42</v>
      </c>
      <c r="AI8" s="13" t="s">
        <v>43</v>
      </c>
      <c r="AJ8" s="13" t="s">
        <v>44</v>
      </c>
      <c r="AK8" s="13" t="s">
        <v>45</v>
      </c>
      <c r="AL8" s="13" t="s">
        <v>46</v>
      </c>
      <c r="AM8" s="13" t="s">
        <v>47</v>
      </c>
      <c r="AN8" s="13" t="s">
        <v>48</v>
      </c>
      <c r="AO8" s="13" t="s">
        <v>49</v>
      </c>
      <c r="AP8" s="13" t="s">
        <v>50</v>
      </c>
      <c r="AQ8" s="13" t="s">
        <v>51</v>
      </c>
      <c r="AR8" s="13" t="s">
        <v>52</v>
      </c>
      <c r="AS8" s="13" t="s">
        <v>53</v>
      </c>
      <c r="AT8" s="13" t="s">
        <v>293</v>
      </c>
      <c r="AU8" s="13" t="s">
        <v>294</v>
      </c>
      <c r="AV8" s="13" t="s">
        <v>295</v>
      </c>
      <c r="AW8" s="13" t="s">
        <v>296</v>
      </c>
      <c r="AX8" s="13" t="s">
        <v>297</v>
      </c>
      <c r="AY8" s="13" t="s">
        <v>298</v>
      </c>
      <c r="AZ8" s="13" t="s">
        <v>299</v>
      </c>
      <c r="BA8" s="14" t="s">
        <v>61</v>
      </c>
      <c r="BB8" s="13" t="s">
        <v>321</v>
      </c>
      <c r="BC8" s="13" t="s">
        <v>302</v>
      </c>
      <c r="BD8" s="13" t="s">
        <v>303</v>
      </c>
      <c r="BE8" s="13" t="s">
        <v>304</v>
      </c>
      <c r="BF8" s="13" t="s">
        <v>305</v>
      </c>
      <c r="BG8" s="13" t="s">
        <v>284</v>
      </c>
      <c r="BK8" s="4"/>
    </row>
    <row r="9" spans="1:63" s="1" customFormat="1" ht="17.399999999999999" customHeight="1" x14ac:dyDescent="0.4">
      <c r="A9" s="30"/>
      <c r="B9" s="30"/>
      <c r="C9" s="16"/>
      <c r="D9" s="15"/>
      <c r="E9" s="15"/>
      <c r="F9" s="15"/>
      <c r="G9" s="15"/>
      <c r="H9" s="16"/>
      <c r="I9" s="34"/>
      <c r="J9" s="15"/>
      <c r="K9" s="15"/>
      <c r="L9" s="34"/>
      <c r="M9" s="15"/>
      <c r="N9" s="16"/>
      <c r="O9" s="15"/>
      <c r="P9" s="17"/>
      <c r="Q9" s="17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6"/>
      <c r="BB9" s="15"/>
      <c r="BC9" s="15"/>
      <c r="BD9" s="15"/>
      <c r="BE9" s="15"/>
      <c r="BF9" s="15"/>
      <c r="BG9" s="15"/>
      <c r="BK9" s="4"/>
    </row>
    <row r="10" spans="1:63" x14ac:dyDescent="0.25">
      <c r="A10" s="35">
        <v>0</v>
      </c>
      <c r="B10" s="36" t="s">
        <v>68</v>
      </c>
      <c r="C10" s="18">
        <f>SUM(C12:C26)</f>
        <v>2395234432</v>
      </c>
      <c r="D10" s="18">
        <f>SUM(D12:D25)</f>
        <v>0</v>
      </c>
      <c r="E10" s="18">
        <f>SUM(E12:E25)</f>
        <v>0</v>
      </c>
      <c r="F10" s="18">
        <f t="shared" ref="F10:Q10" si="0">SUM(F12:F26)</f>
        <v>2395234432</v>
      </c>
      <c r="G10" s="18">
        <f t="shared" si="0"/>
        <v>0</v>
      </c>
      <c r="H10" s="18">
        <f>SUM(H12:H26)</f>
        <v>243829331.25</v>
      </c>
      <c r="I10" s="18">
        <f>SUM(I12:I26)</f>
        <v>155235657.59</v>
      </c>
      <c r="J10" s="18">
        <f t="shared" si="0"/>
        <v>132033456.00000001</v>
      </c>
      <c r="K10" s="18">
        <f t="shared" si="0"/>
        <v>531098444.83999997</v>
      </c>
      <c r="L10" s="18">
        <f>SUM(L12:L26)</f>
        <v>531098444.83999997</v>
      </c>
      <c r="M10" s="18">
        <f t="shared" si="0"/>
        <v>0</v>
      </c>
      <c r="N10" s="18">
        <f t="shared" si="0"/>
        <v>0</v>
      </c>
      <c r="O10" s="18">
        <f t="shared" si="0"/>
        <v>1864135987.1599998</v>
      </c>
      <c r="P10" s="18">
        <f t="shared" si="0"/>
        <v>2395234432</v>
      </c>
      <c r="Q10" s="18">
        <f t="shared" si="0"/>
        <v>1864135987.1599998</v>
      </c>
      <c r="R10" s="18">
        <f>SUM(R12:R25)</f>
        <v>0</v>
      </c>
      <c r="S10" s="18">
        <f>SUM(S12:S25)</f>
        <v>0</v>
      </c>
      <c r="T10" s="18">
        <f>SUM(T12:T25)</f>
        <v>0</v>
      </c>
      <c r="U10" s="18">
        <f>SUM(U12:U25)</f>
        <v>0</v>
      </c>
      <c r="V10" s="18">
        <f t="shared" ref="V10:BG10" si="1">SUM(V12:V25)</f>
        <v>0</v>
      </c>
      <c r="W10" s="18">
        <f>SUM(W12:W25)</f>
        <v>0</v>
      </c>
      <c r="X10" s="18">
        <f>SUM(X12:X25)</f>
        <v>0</v>
      </c>
      <c r="Y10" s="18">
        <f t="shared" si="1"/>
        <v>0</v>
      </c>
      <c r="Z10" s="18">
        <f>SUM(Z12:Z25)</f>
        <v>0</v>
      </c>
      <c r="AA10" s="18">
        <f t="shared" si="1"/>
        <v>0</v>
      </c>
      <c r="AB10" s="18">
        <f t="shared" si="1"/>
        <v>0</v>
      </c>
      <c r="AC10" s="18">
        <f>SUM(AC12:AC25)</f>
        <v>0</v>
      </c>
      <c r="AD10" s="18">
        <f t="shared" si="1"/>
        <v>0</v>
      </c>
      <c r="AE10" s="18">
        <f t="shared" si="1"/>
        <v>0</v>
      </c>
      <c r="AF10" s="18">
        <f t="shared" si="1"/>
        <v>0</v>
      </c>
      <c r="AG10" s="18">
        <f t="shared" si="1"/>
        <v>0</v>
      </c>
      <c r="AH10" s="18">
        <f t="shared" si="1"/>
        <v>0</v>
      </c>
      <c r="AI10" s="18">
        <f t="shared" si="1"/>
        <v>0</v>
      </c>
      <c r="AJ10" s="18">
        <f t="shared" si="1"/>
        <v>0</v>
      </c>
      <c r="AK10" s="18">
        <f t="shared" si="1"/>
        <v>0</v>
      </c>
      <c r="AL10" s="18">
        <f t="shared" si="1"/>
        <v>0</v>
      </c>
      <c r="AM10" s="18">
        <f t="shared" si="1"/>
        <v>0</v>
      </c>
      <c r="AN10" s="18">
        <f t="shared" si="1"/>
        <v>0</v>
      </c>
      <c r="AO10" s="18">
        <f t="shared" si="1"/>
        <v>0</v>
      </c>
      <c r="AP10" s="18">
        <f t="shared" si="1"/>
        <v>0</v>
      </c>
      <c r="AQ10" s="18">
        <f t="shared" si="1"/>
        <v>0</v>
      </c>
      <c r="AR10" s="18">
        <f t="shared" si="1"/>
        <v>0</v>
      </c>
      <c r="AS10" s="18">
        <f t="shared" si="1"/>
        <v>0</v>
      </c>
      <c r="AT10" s="18">
        <f t="shared" si="1"/>
        <v>0</v>
      </c>
      <c r="AU10" s="18">
        <f t="shared" si="1"/>
        <v>0</v>
      </c>
      <c r="AV10" s="18">
        <f t="shared" si="1"/>
        <v>0</v>
      </c>
      <c r="AW10" s="18">
        <f t="shared" si="1"/>
        <v>0</v>
      </c>
      <c r="AX10" s="18">
        <f t="shared" si="1"/>
        <v>0</v>
      </c>
      <c r="AY10" s="18">
        <f t="shared" si="1"/>
        <v>0</v>
      </c>
      <c r="AZ10" s="18">
        <f t="shared" si="1"/>
        <v>0</v>
      </c>
      <c r="BA10" s="18">
        <f>SUM(BA12:BA25)</f>
        <v>0</v>
      </c>
      <c r="BB10" s="18">
        <f t="shared" si="1"/>
        <v>0</v>
      </c>
      <c r="BC10" s="18">
        <f t="shared" si="1"/>
        <v>0</v>
      </c>
      <c r="BD10" s="18">
        <f t="shared" si="1"/>
        <v>0</v>
      </c>
      <c r="BE10" s="18">
        <f t="shared" si="1"/>
        <v>0</v>
      </c>
      <c r="BF10" s="18">
        <f t="shared" si="1"/>
        <v>0</v>
      </c>
      <c r="BG10" s="18">
        <f t="shared" si="1"/>
        <v>0</v>
      </c>
      <c r="BK10" s="49"/>
    </row>
    <row r="11" spans="1:63" s="1" customFormat="1" x14ac:dyDescent="0.25">
      <c r="A11" s="21"/>
      <c r="C11" s="107"/>
      <c r="D11" s="107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K11" s="4"/>
    </row>
    <row r="12" spans="1:63" ht="12" customHeight="1" x14ac:dyDescent="0.25">
      <c r="A12" s="110" t="s">
        <v>69</v>
      </c>
      <c r="B12" s="106" t="s">
        <v>70</v>
      </c>
      <c r="C12" s="107">
        <v>1077137313</v>
      </c>
      <c r="D12" s="107">
        <f>+BG12</f>
        <v>0</v>
      </c>
      <c r="E12" s="107">
        <f>+AS12</f>
        <v>110573851</v>
      </c>
      <c r="F12" s="107">
        <f t="shared" ref="F12:F25" si="2">+C12+D12+E12</f>
        <v>1187711164</v>
      </c>
      <c r="G12" s="107">
        <v>0</v>
      </c>
      <c r="H12" s="107">
        <v>66562805</v>
      </c>
      <c r="I12" s="107">
        <v>70660889.390000001</v>
      </c>
      <c r="J12" s="107">
        <v>69552218.849999994</v>
      </c>
      <c r="K12" s="107">
        <f t="shared" ref="K12:K26" si="3">SUM(H12:J12)</f>
        <v>206775913.23999998</v>
      </c>
      <c r="L12" s="107">
        <f>K12+G12</f>
        <v>206775913.23999998</v>
      </c>
      <c r="M12" s="107">
        <v>0</v>
      </c>
      <c r="N12" s="107">
        <v>0</v>
      </c>
      <c r="O12" s="109">
        <f t="shared" ref="O12:O26" si="4">F12-L12</f>
        <v>980935250.75999999</v>
      </c>
      <c r="P12" s="109">
        <f t="shared" ref="P12:P26" si="5">+F12-M12</f>
        <v>1187711164</v>
      </c>
      <c r="Q12" s="109">
        <f t="shared" ref="Q12:Q26" si="6">IF(N12&gt;0,(F12-L12-N12),(F12-L12+N12))</f>
        <v>980935250.75999999</v>
      </c>
      <c r="R12" s="107">
        <v>110573851</v>
      </c>
      <c r="S12" s="107">
        <v>0</v>
      </c>
      <c r="T12" s="107">
        <v>0</v>
      </c>
      <c r="U12" s="107">
        <v>0</v>
      </c>
      <c r="V12" s="107">
        <v>0</v>
      </c>
      <c r="W12" s="107">
        <v>0</v>
      </c>
      <c r="X12" s="107">
        <v>0</v>
      </c>
      <c r="Y12" s="107">
        <v>0</v>
      </c>
      <c r="Z12" s="107">
        <v>0</v>
      </c>
      <c r="AA12" s="107">
        <v>0</v>
      </c>
      <c r="AB12" s="107">
        <v>0</v>
      </c>
      <c r="AC12" s="107">
        <v>0</v>
      </c>
      <c r="AD12" s="107">
        <v>0</v>
      </c>
      <c r="AE12" s="107">
        <v>0</v>
      </c>
      <c r="AF12" s="107">
        <v>0</v>
      </c>
      <c r="AG12" s="107">
        <v>0</v>
      </c>
      <c r="AH12" s="107">
        <v>0</v>
      </c>
      <c r="AI12" s="107">
        <v>0</v>
      </c>
      <c r="AJ12" s="107">
        <v>0</v>
      </c>
      <c r="AK12" s="107">
        <v>0</v>
      </c>
      <c r="AL12" s="107">
        <v>0</v>
      </c>
      <c r="AM12" s="107">
        <v>0</v>
      </c>
      <c r="AN12" s="107">
        <v>0</v>
      </c>
      <c r="AO12" s="107">
        <v>0</v>
      </c>
      <c r="AP12" s="107">
        <v>0</v>
      </c>
      <c r="AQ12" s="107">
        <v>0</v>
      </c>
      <c r="AR12" s="107">
        <v>0</v>
      </c>
      <c r="AS12" s="107">
        <f>SUM(R12:AR12)</f>
        <v>110573851</v>
      </c>
      <c r="AT12" s="107"/>
      <c r="AU12" s="107">
        <v>0</v>
      </c>
      <c r="AV12" s="107">
        <v>0</v>
      </c>
      <c r="AW12" s="107">
        <v>0</v>
      </c>
      <c r="AX12" s="107">
        <v>0</v>
      </c>
      <c r="AY12" s="107">
        <f t="shared" ref="AY12:AY25" si="7">+AT12+AU12+AV12+AW12+AX12</f>
        <v>0</v>
      </c>
      <c r="AZ12" s="107">
        <v>0</v>
      </c>
      <c r="BA12" s="107">
        <v>0</v>
      </c>
      <c r="BB12" s="107">
        <v>0</v>
      </c>
      <c r="BC12" s="107">
        <v>0</v>
      </c>
      <c r="BD12" s="107"/>
      <c r="BE12" s="107"/>
      <c r="BF12" s="107">
        <v>0</v>
      </c>
      <c r="BG12" s="107">
        <f>SUM(AZ12:BF12)</f>
        <v>0</v>
      </c>
    </row>
    <row r="13" spans="1:63" ht="12" customHeight="1" x14ac:dyDescent="0.25">
      <c r="A13" s="110" t="s">
        <v>71</v>
      </c>
      <c r="B13" s="106" t="s">
        <v>72</v>
      </c>
      <c r="C13" s="107">
        <v>32000000</v>
      </c>
      <c r="D13" s="107">
        <f t="shared" ref="D13:D25" si="8">+BG13</f>
        <v>0</v>
      </c>
      <c r="E13" s="107">
        <f>+AS13</f>
        <v>0</v>
      </c>
      <c r="F13" s="107">
        <f t="shared" si="2"/>
        <v>32000000</v>
      </c>
      <c r="G13" s="107">
        <v>0</v>
      </c>
      <c r="H13" s="107">
        <v>835450</v>
      </c>
      <c r="I13" s="107">
        <v>835450</v>
      </c>
      <c r="J13" s="107">
        <v>835450</v>
      </c>
      <c r="K13" s="107">
        <f t="shared" si="3"/>
        <v>2506350</v>
      </c>
      <c r="L13" s="107">
        <f t="shared" ref="L13:L26" si="9">K13+G13</f>
        <v>2506350</v>
      </c>
      <c r="M13" s="107">
        <v>0</v>
      </c>
      <c r="N13" s="107">
        <v>0</v>
      </c>
      <c r="O13" s="109">
        <f t="shared" si="4"/>
        <v>29493650</v>
      </c>
      <c r="P13" s="109">
        <f t="shared" si="5"/>
        <v>32000000</v>
      </c>
      <c r="Q13" s="109">
        <f t="shared" si="6"/>
        <v>29493650</v>
      </c>
      <c r="R13" s="107">
        <v>0</v>
      </c>
      <c r="S13" s="107">
        <v>0</v>
      </c>
      <c r="T13" s="107">
        <v>0</v>
      </c>
      <c r="U13" s="107">
        <v>0</v>
      </c>
      <c r="V13" s="107">
        <v>0</v>
      </c>
      <c r="W13" s="107">
        <v>0</v>
      </c>
      <c r="X13" s="107">
        <v>0</v>
      </c>
      <c r="Y13" s="107">
        <v>0</v>
      </c>
      <c r="Z13" s="107">
        <v>0</v>
      </c>
      <c r="AA13" s="107">
        <v>0</v>
      </c>
      <c r="AB13" s="107">
        <v>0</v>
      </c>
      <c r="AC13" s="107">
        <v>0</v>
      </c>
      <c r="AD13" s="107">
        <v>0</v>
      </c>
      <c r="AE13" s="107">
        <v>0</v>
      </c>
      <c r="AF13" s="107">
        <v>0</v>
      </c>
      <c r="AG13" s="107">
        <v>0</v>
      </c>
      <c r="AH13" s="107">
        <v>0</v>
      </c>
      <c r="AI13" s="107">
        <v>0</v>
      </c>
      <c r="AJ13" s="107">
        <v>0</v>
      </c>
      <c r="AK13" s="107">
        <v>0</v>
      </c>
      <c r="AL13" s="107">
        <v>0</v>
      </c>
      <c r="AM13" s="107">
        <v>0</v>
      </c>
      <c r="AN13" s="107">
        <v>0</v>
      </c>
      <c r="AO13" s="107">
        <v>0</v>
      </c>
      <c r="AP13" s="107">
        <v>0</v>
      </c>
      <c r="AQ13" s="107">
        <v>0</v>
      </c>
      <c r="AR13" s="107">
        <v>0</v>
      </c>
      <c r="AS13" s="107">
        <f t="shared" ref="AS13:AS24" si="10">SUM(R13:AR13)</f>
        <v>0</v>
      </c>
      <c r="AT13" s="107"/>
      <c r="AU13" s="107">
        <v>0</v>
      </c>
      <c r="AV13" s="107">
        <v>0</v>
      </c>
      <c r="AW13" s="107">
        <v>0</v>
      </c>
      <c r="AX13" s="107">
        <v>0</v>
      </c>
      <c r="AY13" s="107">
        <f t="shared" si="7"/>
        <v>0</v>
      </c>
      <c r="AZ13" s="107">
        <v>0</v>
      </c>
      <c r="BA13" s="107">
        <v>0</v>
      </c>
      <c r="BB13" s="107">
        <v>0</v>
      </c>
      <c r="BC13" s="107">
        <v>0</v>
      </c>
      <c r="BD13" s="107"/>
      <c r="BE13" s="107"/>
      <c r="BF13" s="107">
        <v>0</v>
      </c>
      <c r="BG13" s="107">
        <f t="shared" ref="BG13:BG25" si="11">SUM(AZ13:BF13)</f>
        <v>0</v>
      </c>
    </row>
    <row r="14" spans="1:63" x14ac:dyDescent="0.25">
      <c r="A14" s="110" t="s">
        <v>73</v>
      </c>
      <c r="B14" s="106" t="s">
        <v>74</v>
      </c>
      <c r="C14" s="107">
        <v>4200000</v>
      </c>
      <c r="D14" s="107">
        <f t="shared" si="8"/>
        <v>0</v>
      </c>
      <c r="E14" s="107">
        <f t="shared" ref="E14:E26" si="12">+AS14</f>
        <v>0</v>
      </c>
      <c r="F14" s="107">
        <f t="shared" si="2"/>
        <v>4200000</v>
      </c>
      <c r="G14" s="107">
        <v>0</v>
      </c>
      <c r="H14" s="107">
        <v>321752.7</v>
      </c>
      <c r="I14" s="107">
        <v>160762.54999999999</v>
      </c>
      <c r="J14" s="107">
        <v>152665.70000000001</v>
      </c>
      <c r="K14" s="107">
        <f t="shared" si="3"/>
        <v>635180.94999999995</v>
      </c>
      <c r="L14" s="107">
        <f t="shared" si="9"/>
        <v>635180.94999999995</v>
      </c>
      <c r="M14" s="107">
        <v>0</v>
      </c>
      <c r="N14" s="107">
        <v>0</v>
      </c>
      <c r="O14" s="109">
        <f t="shared" si="4"/>
        <v>3564819.05</v>
      </c>
      <c r="P14" s="109">
        <f t="shared" si="5"/>
        <v>4200000</v>
      </c>
      <c r="Q14" s="109">
        <f t="shared" si="6"/>
        <v>3564819.05</v>
      </c>
      <c r="R14" s="107">
        <v>0</v>
      </c>
      <c r="S14" s="107">
        <v>0</v>
      </c>
      <c r="T14" s="107">
        <v>0</v>
      </c>
      <c r="U14" s="107">
        <v>0</v>
      </c>
      <c r="V14" s="107">
        <v>0</v>
      </c>
      <c r="W14" s="107">
        <v>0</v>
      </c>
      <c r="X14" s="107">
        <v>0</v>
      </c>
      <c r="Y14" s="107">
        <v>0</v>
      </c>
      <c r="Z14" s="107">
        <v>0</v>
      </c>
      <c r="AA14" s="107">
        <v>0</v>
      </c>
      <c r="AB14" s="107">
        <v>0</v>
      </c>
      <c r="AC14" s="107">
        <v>0</v>
      </c>
      <c r="AD14" s="107">
        <v>0</v>
      </c>
      <c r="AE14" s="107">
        <v>0</v>
      </c>
      <c r="AF14" s="107">
        <v>0</v>
      </c>
      <c r="AG14" s="107">
        <v>0</v>
      </c>
      <c r="AH14" s="107">
        <v>0</v>
      </c>
      <c r="AI14" s="107">
        <v>0</v>
      </c>
      <c r="AJ14" s="107">
        <v>0</v>
      </c>
      <c r="AK14" s="107">
        <v>0</v>
      </c>
      <c r="AL14" s="107">
        <v>0</v>
      </c>
      <c r="AM14" s="107">
        <v>0</v>
      </c>
      <c r="AN14" s="107">
        <v>0</v>
      </c>
      <c r="AO14" s="107">
        <v>0</v>
      </c>
      <c r="AP14" s="107">
        <v>0</v>
      </c>
      <c r="AQ14" s="107">
        <v>0</v>
      </c>
      <c r="AR14" s="107">
        <v>0</v>
      </c>
      <c r="AS14" s="107">
        <f t="shared" si="10"/>
        <v>0</v>
      </c>
      <c r="AT14" s="107"/>
      <c r="AU14" s="107">
        <v>0</v>
      </c>
      <c r="AV14" s="107">
        <v>0</v>
      </c>
      <c r="AW14" s="107">
        <v>0</v>
      </c>
      <c r="AX14" s="107">
        <v>0</v>
      </c>
      <c r="AY14" s="107">
        <f t="shared" si="7"/>
        <v>0</v>
      </c>
      <c r="AZ14" s="107">
        <v>0</v>
      </c>
      <c r="BA14" s="107">
        <v>0</v>
      </c>
      <c r="BB14" s="107">
        <v>0</v>
      </c>
      <c r="BC14" s="107">
        <v>0</v>
      </c>
      <c r="BD14" s="107"/>
      <c r="BE14" s="107"/>
      <c r="BF14" s="107">
        <v>0</v>
      </c>
      <c r="BG14" s="107">
        <f t="shared" si="11"/>
        <v>0</v>
      </c>
    </row>
    <row r="15" spans="1:63" x14ac:dyDescent="0.25">
      <c r="A15" s="110" t="s">
        <v>75</v>
      </c>
      <c r="B15" s="106" t="s">
        <v>76</v>
      </c>
      <c r="C15" s="107">
        <v>0</v>
      </c>
      <c r="D15" s="107">
        <f t="shared" si="8"/>
        <v>0</v>
      </c>
      <c r="E15" s="107">
        <f t="shared" si="12"/>
        <v>0</v>
      </c>
      <c r="F15" s="107">
        <f t="shared" si="2"/>
        <v>0</v>
      </c>
      <c r="G15" s="107">
        <v>0</v>
      </c>
      <c r="H15" s="107">
        <v>0</v>
      </c>
      <c r="I15" s="107">
        <v>0</v>
      </c>
      <c r="J15" s="107">
        <v>0</v>
      </c>
      <c r="K15" s="107">
        <f t="shared" si="3"/>
        <v>0</v>
      </c>
      <c r="L15" s="107">
        <f t="shared" si="9"/>
        <v>0</v>
      </c>
      <c r="M15" s="107">
        <v>0</v>
      </c>
      <c r="N15" s="107">
        <v>0</v>
      </c>
      <c r="O15" s="109">
        <f t="shared" si="4"/>
        <v>0</v>
      </c>
      <c r="P15" s="109">
        <f t="shared" si="5"/>
        <v>0</v>
      </c>
      <c r="Q15" s="109">
        <f t="shared" si="6"/>
        <v>0</v>
      </c>
      <c r="R15" s="107">
        <v>0</v>
      </c>
      <c r="S15" s="107">
        <v>0</v>
      </c>
      <c r="T15" s="107">
        <v>0</v>
      </c>
      <c r="U15" s="107">
        <v>0</v>
      </c>
      <c r="V15" s="107">
        <v>0</v>
      </c>
      <c r="W15" s="107">
        <v>0</v>
      </c>
      <c r="X15" s="107">
        <v>0</v>
      </c>
      <c r="Y15" s="107">
        <v>0</v>
      </c>
      <c r="Z15" s="107">
        <v>0</v>
      </c>
      <c r="AA15" s="107">
        <v>0</v>
      </c>
      <c r="AB15" s="107">
        <v>0</v>
      </c>
      <c r="AC15" s="107">
        <v>0</v>
      </c>
      <c r="AD15" s="107">
        <v>0</v>
      </c>
      <c r="AE15" s="107">
        <v>0</v>
      </c>
      <c r="AF15" s="107">
        <v>0</v>
      </c>
      <c r="AG15" s="107">
        <v>0</v>
      </c>
      <c r="AH15" s="107">
        <v>0</v>
      </c>
      <c r="AI15" s="107">
        <v>0</v>
      </c>
      <c r="AJ15" s="107">
        <v>0</v>
      </c>
      <c r="AK15" s="107">
        <v>0</v>
      </c>
      <c r="AL15" s="107">
        <v>0</v>
      </c>
      <c r="AM15" s="107">
        <v>0</v>
      </c>
      <c r="AN15" s="107">
        <v>0</v>
      </c>
      <c r="AO15" s="107">
        <v>0</v>
      </c>
      <c r="AP15" s="107">
        <v>0</v>
      </c>
      <c r="AQ15" s="107">
        <v>0</v>
      </c>
      <c r="AR15" s="107">
        <v>0</v>
      </c>
      <c r="AS15" s="107">
        <f t="shared" si="10"/>
        <v>0</v>
      </c>
      <c r="AT15" s="107"/>
      <c r="AU15" s="107">
        <v>0</v>
      </c>
      <c r="AV15" s="107">
        <v>0</v>
      </c>
      <c r="AW15" s="107">
        <v>0</v>
      </c>
      <c r="AX15" s="107">
        <v>0</v>
      </c>
      <c r="AY15" s="107">
        <f t="shared" si="7"/>
        <v>0</v>
      </c>
      <c r="AZ15" s="107">
        <v>0</v>
      </c>
      <c r="BA15" s="107">
        <v>0</v>
      </c>
      <c r="BB15" s="107">
        <v>0</v>
      </c>
      <c r="BC15" s="107">
        <v>0</v>
      </c>
      <c r="BD15" s="107"/>
      <c r="BE15" s="107"/>
      <c r="BF15" s="107">
        <v>0</v>
      </c>
      <c r="BG15" s="107">
        <f t="shared" si="11"/>
        <v>0</v>
      </c>
    </row>
    <row r="16" spans="1:63" x14ac:dyDescent="0.25">
      <c r="A16" s="110" t="s">
        <v>77</v>
      </c>
      <c r="B16" s="106" t="s">
        <v>78</v>
      </c>
      <c r="C16" s="107">
        <v>394500000</v>
      </c>
      <c r="D16" s="107">
        <f t="shared" si="8"/>
        <v>0</v>
      </c>
      <c r="E16" s="107">
        <f t="shared" si="12"/>
        <v>-59454507</v>
      </c>
      <c r="F16" s="107">
        <f t="shared" si="2"/>
        <v>335045493</v>
      </c>
      <c r="G16" s="107">
        <v>0</v>
      </c>
      <c r="H16" s="107">
        <v>24714646.5</v>
      </c>
      <c r="I16" s="107">
        <v>24666355.350000001</v>
      </c>
      <c r="J16" s="107">
        <v>24991083.850000001</v>
      </c>
      <c r="K16" s="107">
        <f t="shared" si="3"/>
        <v>74372085.700000003</v>
      </c>
      <c r="L16" s="107">
        <f t="shared" si="9"/>
        <v>74372085.700000003</v>
      </c>
      <c r="M16" s="107">
        <v>0</v>
      </c>
      <c r="N16" s="107">
        <v>0</v>
      </c>
      <c r="O16" s="109">
        <f t="shared" si="4"/>
        <v>260673407.30000001</v>
      </c>
      <c r="P16" s="109">
        <f t="shared" si="5"/>
        <v>335045493</v>
      </c>
      <c r="Q16" s="109">
        <f t="shared" si="6"/>
        <v>260673407.30000001</v>
      </c>
      <c r="R16" s="107">
        <v>-59454507</v>
      </c>
      <c r="S16" s="107">
        <v>0</v>
      </c>
      <c r="T16" s="107">
        <v>0</v>
      </c>
      <c r="U16" s="107">
        <v>0</v>
      </c>
      <c r="V16" s="107">
        <v>0</v>
      </c>
      <c r="W16" s="107">
        <v>0</v>
      </c>
      <c r="X16" s="107">
        <v>0</v>
      </c>
      <c r="Y16" s="107">
        <v>0</v>
      </c>
      <c r="Z16" s="107">
        <v>0</v>
      </c>
      <c r="AA16" s="107">
        <v>0</v>
      </c>
      <c r="AB16" s="107">
        <v>0</v>
      </c>
      <c r="AC16" s="107">
        <v>0</v>
      </c>
      <c r="AD16" s="107">
        <v>0</v>
      </c>
      <c r="AE16" s="107">
        <v>0</v>
      </c>
      <c r="AF16" s="107">
        <v>0</v>
      </c>
      <c r="AG16" s="107">
        <v>0</v>
      </c>
      <c r="AH16" s="107">
        <v>0</v>
      </c>
      <c r="AI16" s="107">
        <v>0</v>
      </c>
      <c r="AJ16" s="107">
        <v>0</v>
      </c>
      <c r="AK16" s="107">
        <v>0</v>
      </c>
      <c r="AL16" s="107">
        <v>0</v>
      </c>
      <c r="AM16" s="107">
        <v>0</v>
      </c>
      <c r="AN16" s="107">
        <v>0</v>
      </c>
      <c r="AO16" s="107">
        <v>0</v>
      </c>
      <c r="AP16" s="107">
        <v>0</v>
      </c>
      <c r="AQ16" s="107">
        <v>0</v>
      </c>
      <c r="AR16" s="107">
        <v>0</v>
      </c>
      <c r="AS16" s="107">
        <f t="shared" si="10"/>
        <v>-59454507</v>
      </c>
      <c r="AT16" s="107"/>
      <c r="AU16" s="107">
        <v>0</v>
      </c>
      <c r="AV16" s="107">
        <v>0</v>
      </c>
      <c r="AW16" s="107">
        <v>0</v>
      </c>
      <c r="AX16" s="107">
        <v>0</v>
      </c>
      <c r="AY16" s="107">
        <f t="shared" si="7"/>
        <v>0</v>
      </c>
      <c r="AZ16" s="107">
        <v>0</v>
      </c>
      <c r="BA16" s="107">
        <v>0</v>
      </c>
      <c r="BB16" s="107">
        <v>0</v>
      </c>
      <c r="BC16" s="107">
        <v>0</v>
      </c>
      <c r="BD16" s="107"/>
      <c r="BE16" s="107"/>
      <c r="BF16" s="107">
        <v>0</v>
      </c>
      <c r="BG16" s="107">
        <f t="shared" si="11"/>
        <v>0</v>
      </c>
    </row>
    <row r="17" spans="1:73" x14ac:dyDescent="0.25">
      <c r="A17" s="110" t="s">
        <v>79</v>
      </c>
      <c r="B17" s="106" t="s">
        <v>80</v>
      </c>
      <c r="C17" s="107">
        <v>111336500</v>
      </c>
      <c r="D17" s="107">
        <f t="shared" si="8"/>
        <v>0</v>
      </c>
      <c r="E17" s="107">
        <f t="shared" si="12"/>
        <v>-23870180</v>
      </c>
      <c r="F17" s="107">
        <f t="shared" si="2"/>
        <v>87466320</v>
      </c>
      <c r="G17" s="107">
        <v>0</v>
      </c>
      <c r="H17" s="107">
        <v>6720160</v>
      </c>
      <c r="I17" s="107">
        <v>6812807.5</v>
      </c>
      <c r="J17" s="107">
        <v>6556694.5</v>
      </c>
      <c r="K17" s="107">
        <f t="shared" si="3"/>
        <v>20089662</v>
      </c>
      <c r="L17" s="107">
        <f t="shared" si="9"/>
        <v>20089662</v>
      </c>
      <c r="M17" s="107">
        <v>0</v>
      </c>
      <c r="N17" s="107">
        <v>0</v>
      </c>
      <c r="O17" s="109">
        <f t="shared" si="4"/>
        <v>67376658</v>
      </c>
      <c r="P17" s="109">
        <f t="shared" si="5"/>
        <v>87466320</v>
      </c>
      <c r="Q17" s="109">
        <f t="shared" si="6"/>
        <v>67376658</v>
      </c>
      <c r="R17" s="107">
        <v>-23870180</v>
      </c>
      <c r="S17" s="107">
        <v>0</v>
      </c>
      <c r="T17" s="107">
        <v>0</v>
      </c>
      <c r="U17" s="107">
        <v>0</v>
      </c>
      <c r="V17" s="107">
        <v>0</v>
      </c>
      <c r="W17" s="107">
        <v>0</v>
      </c>
      <c r="X17" s="107">
        <v>0</v>
      </c>
      <c r="Y17" s="107">
        <v>0</v>
      </c>
      <c r="Z17" s="107">
        <v>0</v>
      </c>
      <c r="AA17" s="107">
        <v>0</v>
      </c>
      <c r="AB17" s="107">
        <v>0</v>
      </c>
      <c r="AC17" s="107">
        <v>0</v>
      </c>
      <c r="AD17" s="107">
        <v>0</v>
      </c>
      <c r="AE17" s="107">
        <v>0</v>
      </c>
      <c r="AF17" s="107">
        <v>0</v>
      </c>
      <c r="AG17" s="107">
        <v>0</v>
      </c>
      <c r="AH17" s="107">
        <v>0</v>
      </c>
      <c r="AI17" s="107">
        <v>0</v>
      </c>
      <c r="AJ17" s="107">
        <v>0</v>
      </c>
      <c r="AK17" s="107">
        <v>0</v>
      </c>
      <c r="AL17" s="107">
        <v>0</v>
      </c>
      <c r="AM17" s="107">
        <v>0</v>
      </c>
      <c r="AN17" s="107">
        <v>0</v>
      </c>
      <c r="AO17" s="107">
        <v>0</v>
      </c>
      <c r="AP17" s="107">
        <v>0</v>
      </c>
      <c r="AQ17" s="107">
        <v>0</v>
      </c>
      <c r="AR17" s="107">
        <v>0</v>
      </c>
      <c r="AS17" s="107">
        <f t="shared" si="10"/>
        <v>-23870180</v>
      </c>
      <c r="AT17" s="107"/>
      <c r="AU17" s="107">
        <v>0</v>
      </c>
      <c r="AV17" s="107">
        <v>0</v>
      </c>
      <c r="AW17" s="107">
        <v>0</v>
      </c>
      <c r="AX17" s="107">
        <v>0</v>
      </c>
      <c r="AY17" s="107">
        <f t="shared" si="7"/>
        <v>0</v>
      </c>
      <c r="AZ17" s="107">
        <v>0</v>
      </c>
      <c r="BA17" s="107">
        <v>0</v>
      </c>
      <c r="BB17" s="107">
        <v>0</v>
      </c>
      <c r="BC17" s="107">
        <v>0</v>
      </c>
      <c r="BD17" s="107"/>
      <c r="BE17" s="107"/>
      <c r="BF17" s="107"/>
      <c r="BG17" s="107">
        <f t="shared" si="11"/>
        <v>0</v>
      </c>
    </row>
    <row r="18" spans="1:73" x14ac:dyDescent="0.25">
      <c r="A18" s="110" t="s">
        <v>81</v>
      </c>
      <c r="B18" s="106" t="s">
        <v>82</v>
      </c>
      <c r="C18" s="107">
        <v>152176152</v>
      </c>
      <c r="D18" s="107">
        <f t="shared" si="8"/>
        <v>0</v>
      </c>
      <c r="E18" s="107">
        <f t="shared" si="12"/>
        <v>0</v>
      </c>
      <c r="F18" s="107">
        <f t="shared" si="2"/>
        <v>152176152</v>
      </c>
      <c r="G18" s="107">
        <v>0</v>
      </c>
      <c r="H18" s="107">
        <v>0</v>
      </c>
      <c r="I18" s="107">
        <v>0</v>
      </c>
      <c r="J18" s="107">
        <v>0</v>
      </c>
      <c r="K18" s="107">
        <f t="shared" si="3"/>
        <v>0</v>
      </c>
      <c r="L18" s="107">
        <f t="shared" si="9"/>
        <v>0</v>
      </c>
      <c r="M18" s="107">
        <v>0</v>
      </c>
      <c r="N18" s="107">
        <v>0</v>
      </c>
      <c r="O18" s="109">
        <f t="shared" si="4"/>
        <v>152176152</v>
      </c>
      <c r="P18" s="109">
        <f t="shared" si="5"/>
        <v>152176152</v>
      </c>
      <c r="Q18" s="109">
        <f t="shared" si="6"/>
        <v>152176152</v>
      </c>
      <c r="R18" s="107">
        <v>0</v>
      </c>
      <c r="S18" s="107">
        <v>0</v>
      </c>
      <c r="T18" s="107">
        <v>0</v>
      </c>
      <c r="U18" s="107">
        <v>0</v>
      </c>
      <c r="V18" s="107">
        <v>0</v>
      </c>
      <c r="W18" s="107">
        <v>0</v>
      </c>
      <c r="X18" s="107">
        <v>0</v>
      </c>
      <c r="Y18" s="107">
        <v>0</v>
      </c>
      <c r="Z18" s="107">
        <v>0</v>
      </c>
      <c r="AA18" s="107">
        <v>0</v>
      </c>
      <c r="AB18" s="107">
        <v>0</v>
      </c>
      <c r="AC18" s="107">
        <v>0</v>
      </c>
      <c r="AD18" s="107">
        <v>0</v>
      </c>
      <c r="AE18" s="107">
        <v>0</v>
      </c>
      <c r="AF18" s="107">
        <v>0</v>
      </c>
      <c r="AG18" s="107">
        <v>0</v>
      </c>
      <c r="AH18" s="107">
        <v>0</v>
      </c>
      <c r="AI18" s="107">
        <v>0</v>
      </c>
      <c r="AJ18" s="107">
        <v>0</v>
      </c>
      <c r="AK18" s="107">
        <v>0</v>
      </c>
      <c r="AL18" s="107">
        <v>0</v>
      </c>
      <c r="AM18" s="107">
        <v>0</v>
      </c>
      <c r="AN18" s="107">
        <v>0</v>
      </c>
      <c r="AO18" s="107">
        <v>0</v>
      </c>
      <c r="AP18" s="107">
        <v>0</v>
      </c>
      <c r="AQ18" s="107">
        <v>0</v>
      </c>
      <c r="AR18" s="107">
        <v>0</v>
      </c>
      <c r="AS18" s="107">
        <f t="shared" si="10"/>
        <v>0</v>
      </c>
      <c r="AT18" s="107"/>
      <c r="AU18" s="107">
        <v>0</v>
      </c>
      <c r="AV18" s="107">
        <v>0</v>
      </c>
      <c r="AW18" s="107">
        <v>0</v>
      </c>
      <c r="AX18" s="107">
        <v>0</v>
      </c>
      <c r="AY18" s="107">
        <f t="shared" si="7"/>
        <v>0</v>
      </c>
      <c r="AZ18" s="107">
        <v>0</v>
      </c>
      <c r="BA18" s="107">
        <v>0</v>
      </c>
      <c r="BB18" s="107">
        <v>0</v>
      </c>
      <c r="BC18" s="107">
        <v>0</v>
      </c>
      <c r="BD18" s="107">
        <v>0</v>
      </c>
      <c r="BE18" s="107">
        <v>0</v>
      </c>
      <c r="BF18" s="107"/>
      <c r="BG18" s="107">
        <f t="shared" si="11"/>
        <v>0</v>
      </c>
    </row>
    <row r="19" spans="1:73" x14ac:dyDescent="0.25">
      <c r="A19" s="110" t="s">
        <v>83</v>
      </c>
      <c r="B19" s="106" t="s">
        <v>84</v>
      </c>
      <c r="C19" s="107">
        <v>124861464</v>
      </c>
      <c r="D19" s="107">
        <f t="shared" si="8"/>
        <v>0</v>
      </c>
      <c r="E19" s="107">
        <f t="shared" si="12"/>
        <v>-11000000</v>
      </c>
      <c r="F19" s="107">
        <f t="shared" si="2"/>
        <v>113861464</v>
      </c>
      <c r="G19" s="107">
        <v>0</v>
      </c>
      <c r="H19" s="107">
        <v>113690989.8</v>
      </c>
      <c r="I19" s="107">
        <v>0</v>
      </c>
      <c r="J19" s="107">
        <v>0</v>
      </c>
      <c r="K19" s="107">
        <f t="shared" si="3"/>
        <v>113690989.8</v>
      </c>
      <c r="L19" s="107">
        <f t="shared" si="9"/>
        <v>113690989.8</v>
      </c>
      <c r="M19" s="107">
        <v>0</v>
      </c>
      <c r="N19" s="107">
        <v>0</v>
      </c>
      <c r="O19" s="109">
        <f t="shared" si="4"/>
        <v>170474.20000000298</v>
      </c>
      <c r="P19" s="109">
        <f t="shared" si="5"/>
        <v>113861464</v>
      </c>
      <c r="Q19" s="109">
        <f t="shared" si="6"/>
        <v>170474.20000000298</v>
      </c>
      <c r="R19" s="107">
        <v>-11000000</v>
      </c>
      <c r="S19" s="107">
        <v>0</v>
      </c>
      <c r="T19" s="107">
        <v>0</v>
      </c>
      <c r="U19" s="107">
        <v>0</v>
      </c>
      <c r="V19" s="107">
        <v>0</v>
      </c>
      <c r="W19" s="107">
        <v>0</v>
      </c>
      <c r="X19" s="107">
        <v>0</v>
      </c>
      <c r="Y19" s="107">
        <v>0</v>
      </c>
      <c r="Z19" s="107">
        <v>0</v>
      </c>
      <c r="AA19" s="107">
        <v>0</v>
      </c>
      <c r="AB19" s="107">
        <v>0</v>
      </c>
      <c r="AC19" s="107">
        <v>0</v>
      </c>
      <c r="AD19" s="107">
        <v>0</v>
      </c>
      <c r="AE19" s="107">
        <v>0</v>
      </c>
      <c r="AF19" s="107">
        <v>0</v>
      </c>
      <c r="AG19" s="107">
        <v>0</v>
      </c>
      <c r="AH19" s="107">
        <v>0</v>
      </c>
      <c r="AI19" s="107">
        <v>0</v>
      </c>
      <c r="AJ19" s="107">
        <v>0</v>
      </c>
      <c r="AK19" s="107">
        <v>0</v>
      </c>
      <c r="AL19" s="107">
        <v>0</v>
      </c>
      <c r="AM19" s="107">
        <v>0</v>
      </c>
      <c r="AN19" s="107">
        <v>0</v>
      </c>
      <c r="AO19" s="107">
        <v>0</v>
      </c>
      <c r="AP19" s="107">
        <v>0</v>
      </c>
      <c r="AQ19" s="107">
        <v>0</v>
      </c>
      <c r="AR19" s="107">
        <v>0</v>
      </c>
      <c r="AS19" s="107">
        <f t="shared" si="10"/>
        <v>-11000000</v>
      </c>
      <c r="AT19" s="107"/>
      <c r="AU19" s="107">
        <v>0</v>
      </c>
      <c r="AV19" s="107">
        <v>0</v>
      </c>
      <c r="AW19" s="107">
        <v>0</v>
      </c>
      <c r="AX19" s="107">
        <v>0</v>
      </c>
      <c r="AY19" s="107">
        <f t="shared" si="7"/>
        <v>0</v>
      </c>
      <c r="AZ19" s="107">
        <v>0</v>
      </c>
      <c r="BA19" s="107">
        <v>0</v>
      </c>
      <c r="BB19" s="107">
        <v>0</v>
      </c>
      <c r="BC19" s="107">
        <v>0</v>
      </c>
      <c r="BD19" s="107">
        <v>0</v>
      </c>
      <c r="BE19" s="107">
        <v>0</v>
      </c>
      <c r="BF19" s="107"/>
      <c r="BG19" s="107">
        <f t="shared" si="11"/>
        <v>0</v>
      </c>
    </row>
    <row r="20" spans="1:73" x14ac:dyDescent="0.25">
      <c r="A20" s="110" t="s">
        <v>85</v>
      </c>
      <c r="B20" s="106" t="s">
        <v>86</v>
      </c>
      <c r="C20" s="107">
        <v>117800000</v>
      </c>
      <c r="D20" s="107">
        <f t="shared" si="8"/>
        <v>0</v>
      </c>
      <c r="E20" s="107">
        <f t="shared" si="12"/>
        <v>-16249164</v>
      </c>
      <c r="F20" s="107">
        <f t="shared" si="2"/>
        <v>101550836</v>
      </c>
      <c r="G20" s="107">
        <v>0</v>
      </c>
      <c r="H20" s="107">
        <v>7958341.4000000004</v>
      </c>
      <c r="I20" s="107">
        <v>7877081.6500000004</v>
      </c>
      <c r="J20" s="107">
        <v>7932429.2000000002</v>
      </c>
      <c r="K20" s="107">
        <f t="shared" si="3"/>
        <v>23767852.25</v>
      </c>
      <c r="L20" s="107">
        <f t="shared" si="9"/>
        <v>23767852.25</v>
      </c>
      <c r="M20" s="107">
        <v>0</v>
      </c>
      <c r="N20" s="107">
        <v>0</v>
      </c>
      <c r="O20" s="109">
        <f t="shared" si="4"/>
        <v>77782983.75</v>
      </c>
      <c r="P20" s="109">
        <f t="shared" si="5"/>
        <v>101550836</v>
      </c>
      <c r="Q20" s="109">
        <f t="shared" si="6"/>
        <v>77782983.75</v>
      </c>
      <c r="R20" s="107">
        <v>-16249164</v>
      </c>
      <c r="S20" s="107">
        <v>0</v>
      </c>
      <c r="T20" s="107">
        <v>0</v>
      </c>
      <c r="U20" s="107">
        <v>0</v>
      </c>
      <c r="V20" s="107">
        <v>0</v>
      </c>
      <c r="W20" s="107">
        <v>0</v>
      </c>
      <c r="X20" s="107">
        <v>0</v>
      </c>
      <c r="Y20" s="107">
        <v>0</v>
      </c>
      <c r="Z20" s="107">
        <v>0</v>
      </c>
      <c r="AA20" s="107">
        <v>0</v>
      </c>
      <c r="AB20" s="107">
        <v>0</v>
      </c>
      <c r="AC20" s="107">
        <v>0</v>
      </c>
      <c r="AD20" s="107">
        <v>0</v>
      </c>
      <c r="AE20" s="107">
        <v>0</v>
      </c>
      <c r="AF20" s="107">
        <v>0</v>
      </c>
      <c r="AG20" s="107">
        <v>0</v>
      </c>
      <c r="AH20" s="107">
        <v>0</v>
      </c>
      <c r="AI20" s="107">
        <v>0</v>
      </c>
      <c r="AJ20" s="107">
        <v>0</v>
      </c>
      <c r="AK20" s="107">
        <v>0</v>
      </c>
      <c r="AL20" s="107">
        <v>0</v>
      </c>
      <c r="AM20" s="107">
        <v>0</v>
      </c>
      <c r="AN20" s="107">
        <v>0</v>
      </c>
      <c r="AO20" s="107">
        <v>0</v>
      </c>
      <c r="AP20" s="107">
        <v>0</v>
      </c>
      <c r="AQ20" s="107">
        <v>0</v>
      </c>
      <c r="AR20" s="107">
        <v>0</v>
      </c>
      <c r="AS20" s="107">
        <f t="shared" si="10"/>
        <v>-16249164</v>
      </c>
      <c r="AT20" s="107"/>
      <c r="AU20" s="107">
        <v>0</v>
      </c>
      <c r="AV20" s="107">
        <v>0</v>
      </c>
      <c r="AW20" s="107">
        <v>0</v>
      </c>
      <c r="AX20" s="107">
        <v>0</v>
      </c>
      <c r="AY20" s="107">
        <f t="shared" si="7"/>
        <v>0</v>
      </c>
      <c r="AZ20" s="107">
        <v>0</v>
      </c>
      <c r="BA20" s="107">
        <v>0</v>
      </c>
      <c r="BB20" s="107">
        <v>0</v>
      </c>
      <c r="BC20" s="107">
        <v>0</v>
      </c>
      <c r="BD20" s="107">
        <v>0</v>
      </c>
      <c r="BE20" s="107">
        <v>0</v>
      </c>
      <c r="BF20" s="107"/>
      <c r="BG20" s="107">
        <f t="shared" si="11"/>
        <v>0</v>
      </c>
    </row>
    <row r="21" spans="1:73" x14ac:dyDescent="0.25">
      <c r="A21" s="110" t="s">
        <v>87</v>
      </c>
      <c r="B21" s="106" t="s">
        <v>88</v>
      </c>
      <c r="C21" s="107">
        <v>172219764</v>
      </c>
      <c r="D21" s="107">
        <f t="shared" si="8"/>
        <v>0</v>
      </c>
      <c r="E21" s="107">
        <f t="shared" si="12"/>
        <v>0</v>
      </c>
      <c r="F21" s="107">
        <f t="shared" si="2"/>
        <v>172219764</v>
      </c>
      <c r="G21" s="107">
        <v>0</v>
      </c>
      <c r="H21" s="107">
        <v>10427698</v>
      </c>
      <c r="I21" s="107">
        <v>20536870</v>
      </c>
      <c r="J21" s="107">
        <v>10118878</v>
      </c>
      <c r="K21" s="107">
        <f t="shared" si="3"/>
        <v>41083446</v>
      </c>
      <c r="L21" s="107">
        <f t="shared" si="9"/>
        <v>41083446</v>
      </c>
      <c r="M21" s="107">
        <v>0</v>
      </c>
      <c r="N21" s="107">
        <v>0</v>
      </c>
      <c r="O21" s="109">
        <f t="shared" si="4"/>
        <v>131136318</v>
      </c>
      <c r="P21" s="109">
        <f t="shared" si="5"/>
        <v>172219764</v>
      </c>
      <c r="Q21" s="109">
        <f t="shared" si="6"/>
        <v>131136318</v>
      </c>
      <c r="R21" s="107">
        <v>0</v>
      </c>
      <c r="S21" s="107">
        <v>0</v>
      </c>
      <c r="T21" s="107">
        <v>0</v>
      </c>
      <c r="U21" s="107">
        <v>0</v>
      </c>
      <c r="V21" s="107">
        <v>0</v>
      </c>
      <c r="W21" s="107">
        <v>0</v>
      </c>
      <c r="X21" s="107">
        <v>0</v>
      </c>
      <c r="Y21" s="107">
        <v>0</v>
      </c>
      <c r="Z21" s="107">
        <v>0</v>
      </c>
      <c r="AA21" s="107">
        <v>0</v>
      </c>
      <c r="AB21" s="107">
        <v>0</v>
      </c>
      <c r="AC21" s="107">
        <v>0</v>
      </c>
      <c r="AD21" s="107">
        <v>0</v>
      </c>
      <c r="AE21" s="107">
        <v>0</v>
      </c>
      <c r="AF21" s="107">
        <v>0</v>
      </c>
      <c r="AG21" s="107">
        <v>0</v>
      </c>
      <c r="AH21" s="107">
        <v>0</v>
      </c>
      <c r="AI21" s="107">
        <v>0</v>
      </c>
      <c r="AJ21" s="107">
        <v>0</v>
      </c>
      <c r="AK21" s="107">
        <v>0</v>
      </c>
      <c r="AL21" s="107">
        <v>0</v>
      </c>
      <c r="AM21" s="107">
        <v>0</v>
      </c>
      <c r="AN21" s="107">
        <v>0</v>
      </c>
      <c r="AO21" s="107">
        <v>0</v>
      </c>
      <c r="AP21" s="107">
        <v>0</v>
      </c>
      <c r="AQ21" s="107">
        <v>0</v>
      </c>
      <c r="AR21" s="107">
        <v>0</v>
      </c>
      <c r="AS21" s="107">
        <f>SUM(R21:AR21)</f>
        <v>0</v>
      </c>
      <c r="AT21" s="107"/>
      <c r="AU21" s="107">
        <v>0</v>
      </c>
      <c r="AV21" s="107">
        <v>0</v>
      </c>
      <c r="AW21" s="107">
        <v>0</v>
      </c>
      <c r="AX21" s="107">
        <v>0</v>
      </c>
      <c r="AY21" s="107">
        <f t="shared" si="7"/>
        <v>0</v>
      </c>
      <c r="AZ21" s="107">
        <v>0</v>
      </c>
      <c r="BA21" s="107">
        <v>0</v>
      </c>
      <c r="BB21" s="107">
        <v>0</v>
      </c>
      <c r="BC21" s="107">
        <v>0</v>
      </c>
      <c r="BD21" s="107">
        <v>0</v>
      </c>
      <c r="BE21" s="107">
        <v>0</v>
      </c>
      <c r="BF21" s="107"/>
      <c r="BG21" s="107">
        <f t="shared" si="11"/>
        <v>0</v>
      </c>
    </row>
    <row r="22" spans="1:73" x14ac:dyDescent="0.25">
      <c r="A22" s="110" t="s">
        <v>89</v>
      </c>
      <c r="B22" s="106" t="s">
        <v>90</v>
      </c>
      <c r="C22" s="107">
        <v>9309177</v>
      </c>
      <c r="D22" s="107">
        <f t="shared" si="8"/>
        <v>0</v>
      </c>
      <c r="E22" s="107">
        <f t="shared" si="12"/>
        <v>0</v>
      </c>
      <c r="F22" s="107">
        <f t="shared" si="2"/>
        <v>9309177</v>
      </c>
      <c r="G22" s="107">
        <v>0</v>
      </c>
      <c r="H22" s="107">
        <v>563581</v>
      </c>
      <c r="I22" s="107">
        <v>1109800</v>
      </c>
      <c r="J22" s="107">
        <v>546750</v>
      </c>
      <c r="K22" s="107">
        <f t="shared" si="3"/>
        <v>2220131</v>
      </c>
      <c r="L22" s="107">
        <f t="shared" si="9"/>
        <v>2220131</v>
      </c>
      <c r="M22" s="107">
        <v>0</v>
      </c>
      <c r="N22" s="107">
        <v>0</v>
      </c>
      <c r="O22" s="109">
        <f t="shared" si="4"/>
        <v>7089046</v>
      </c>
      <c r="P22" s="109">
        <f t="shared" si="5"/>
        <v>9309177</v>
      </c>
      <c r="Q22" s="109">
        <f t="shared" si="6"/>
        <v>7089046</v>
      </c>
      <c r="R22" s="107">
        <v>0</v>
      </c>
      <c r="S22" s="107">
        <v>0</v>
      </c>
      <c r="T22" s="107">
        <v>0</v>
      </c>
      <c r="U22" s="107">
        <v>0</v>
      </c>
      <c r="V22" s="107">
        <v>0</v>
      </c>
      <c r="W22" s="107">
        <v>0</v>
      </c>
      <c r="X22" s="107">
        <v>0</v>
      </c>
      <c r="Y22" s="107">
        <v>0</v>
      </c>
      <c r="Z22" s="107">
        <v>0</v>
      </c>
      <c r="AA22" s="107">
        <v>0</v>
      </c>
      <c r="AB22" s="107">
        <v>0</v>
      </c>
      <c r="AC22" s="107">
        <v>0</v>
      </c>
      <c r="AD22" s="107">
        <v>0</v>
      </c>
      <c r="AE22" s="107">
        <v>0</v>
      </c>
      <c r="AF22" s="107">
        <v>0</v>
      </c>
      <c r="AG22" s="107">
        <v>0</v>
      </c>
      <c r="AH22" s="107">
        <v>0</v>
      </c>
      <c r="AI22" s="107">
        <v>0</v>
      </c>
      <c r="AJ22" s="107">
        <v>0</v>
      </c>
      <c r="AK22" s="107">
        <v>0</v>
      </c>
      <c r="AL22" s="107">
        <v>0</v>
      </c>
      <c r="AM22" s="107">
        <v>0</v>
      </c>
      <c r="AN22" s="107">
        <v>0</v>
      </c>
      <c r="AO22" s="107">
        <v>0</v>
      </c>
      <c r="AP22" s="107">
        <v>0</v>
      </c>
      <c r="AQ22" s="107">
        <v>0</v>
      </c>
      <c r="AR22" s="107">
        <v>0</v>
      </c>
      <c r="AS22" s="107">
        <f t="shared" si="10"/>
        <v>0</v>
      </c>
      <c r="AT22" s="107"/>
      <c r="AU22" s="107">
        <v>0</v>
      </c>
      <c r="AV22" s="107">
        <v>0</v>
      </c>
      <c r="AW22" s="107">
        <v>0</v>
      </c>
      <c r="AX22" s="107">
        <v>0</v>
      </c>
      <c r="AY22" s="107">
        <f t="shared" si="7"/>
        <v>0</v>
      </c>
      <c r="AZ22" s="107">
        <v>0</v>
      </c>
      <c r="BA22" s="107">
        <v>0</v>
      </c>
      <c r="BB22" s="107">
        <v>0</v>
      </c>
      <c r="BC22" s="107">
        <v>0</v>
      </c>
      <c r="BD22" s="107">
        <v>0</v>
      </c>
      <c r="BE22" s="107">
        <v>0</v>
      </c>
      <c r="BF22" s="107">
        <v>0</v>
      </c>
      <c r="BG22" s="107">
        <f t="shared" si="11"/>
        <v>0</v>
      </c>
    </row>
    <row r="23" spans="1:73" x14ac:dyDescent="0.25">
      <c r="A23" s="110" t="s">
        <v>91</v>
      </c>
      <c r="B23" s="106" t="s">
        <v>92</v>
      </c>
      <c r="C23" s="107">
        <v>100911473</v>
      </c>
      <c r="D23" s="107">
        <f t="shared" si="8"/>
        <v>0</v>
      </c>
      <c r="E23" s="107">
        <f t="shared" si="12"/>
        <v>0</v>
      </c>
      <c r="F23" s="107">
        <f t="shared" si="2"/>
        <v>100911473</v>
      </c>
      <c r="G23" s="107">
        <v>0</v>
      </c>
      <c r="H23" s="107">
        <v>6109228</v>
      </c>
      <c r="I23" s="107">
        <v>12030611</v>
      </c>
      <c r="J23" s="107">
        <v>5927386</v>
      </c>
      <c r="K23" s="107">
        <f t="shared" si="3"/>
        <v>24067225</v>
      </c>
      <c r="L23" s="107">
        <f t="shared" si="9"/>
        <v>24067225</v>
      </c>
      <c r="M23" s="107">
        <v>0</v>
      </c>
      <c r="N23" s="107">
        <v>0</v>
      </c>
      <c r="O23" s="109">
        <f t="shared" si="4"/>
        <v>76844248</v>
      </c>
      <c r="P23" s="109">
        <f t="shared" si="5"/>
        <v>100911473</v>
      </c>
      <c r="Q23" s="109">
        <f t="shared" si="6"/>
        <v>76844248</v>
      </c>
      <c r="R23" s="107">
        <v>0</v>
      </c>
      <c r="S23" s="107">
        <v>0</v>
      </c>
      <c r="T23" s="107">
        <v>0</v>
      </c>
      <c r="U23" s="107">
        <v>0</v>
      </c>
      <c r="V23" s="107">
        <v>0</v>
      </c>
      <c r="W23" s="107">
        <v>0</v>
      </c>
      <c r="X23" s="107">
        <v>0</v>
      </c>
      <c r="Y23" s="107">
        <v>0</v>
      </c>
      <c r="Z23" s="107">
        <v>0</v>
      </c>
      <c r="AA23" s="107">
        <v>0</v>
      </c>
      <c r="AB23" s="107">
        <v>0</v>
      </c>
      <c r="AC23" s="107">
        <v>0</v>
      </c>
      <c r="AD23" s="107">
        <v>0</v>
      </c>
      <c r="AE23" s="107">
        <v>0</v>
      </c>
      <c r="AF23" s="107">
        <v>0</v>
      </c>
      <c r="AG23" s="107">
        <v>0</v>
      </c>
      <c r="AH23" s="107">
        <v>0</v>
      </c>
      <c r="AI23" s="107">
        <v>0</v>
      </c>
      <c r="AJ23" s="107">
        <v>0</v>
      </c>
      <c r="AK23" s="107">
        <v>0</v>
      </c>
      <c r="AL23" s="107">
        <v>0</v>
      </c>
      <c r="AM23" s="107">
        <v>0</v>
      </c>
      <c r="AN23" s="107">
        <v>0</v>
      </c>
      <c r="AO23" s="107">
        <v>0</v>
      </c>
      <c r="AP23" s="107">
        <v>0</v>
      </c>
      <c r="AQ23" s="107">
        <v>0</v>
      </c>
      <c r="AR23" s="107">
        <v>0</v>
      </c>
      <c r="AS23" s="107">
        <f t="shared" si="10"/>
        <v>0</v>
      </c>
      <c r="AT23" s="107"/>
      <c r="AU23" s="107">
        <v>0</v>
      </c>
      <c r="AV23" s="107">
        <v>0</v>
      </c>
      <c r="AW23" s="107">
        <v>0</v>
      </c>
      <c r="AX23" s="107">
        <v>0</v>
      </c>
      <c r="AY23" s="107">
        <f t="shared" si="7"/>
        <v>0</v>
      </c>
      <c r="AZ23" s="107">
        <v>0</v>
      </c>
      <c r="BA23" s="107">
        <v>0</v>
      </c>
      <c r="BB23" s="107">
        <v>0</v>
      </c>
      <c r="BC23" s="107">
        <v>0</v>
      </c>
      <c r="BD23" s="107">
        <v>0</v>
      </c>
      <c r="BE23" s="107">
        <v>0</v>
      </c>
      <c r="BF23" s="107">
        <v>0</v>
      </c>
      <c r="BG23" s="107">
        <f t="shared" si="11"/>
        <v>0</v>
      </c>
    </row>
    <row r="24" spans="1:73" s="1" customFormat="1" x14ac:dyDescent="0.25">
      <c r="A24" s="110" t="s">
        <v>93</v>
      </c>
      <c r="B24" s="106" t="s">
        <v>94</v>
      </c>
      <c r="C24" s="107">
        <v>55855059</v>
      </c>
      <c r="D24" s="107">
        <f t="shared" si="8"/>
        <v>0</v>
      </c>
      <c r="E24" s="107">
        <f t="shared" si="12"/>
        <v>0</v>
      </c>
      <c r="F24" s="107">
        <f>+C24+D24+E24</f>
        <v>55855059</v>
      </c>
      <c r="G24" s="107">
        <v>0</v>
      </c>
      <c r="H24" s="107">
        <v>3381497</v>
      </c>
      <c r="I24" s="107">
        <v>6658829</v>
      </c>
      <c r="J24" s="107">
        <v>3280517</v>
      </c>
      <c r="K24" s="107">
        <f t="shared" si="3"/>
        <v>13320843</v>
      </c>
      <c r="L24" s="107">
        <f t="shared" si="9"/>
        <v>13320843</v>
      </c>
      <c r="M24" s="107">
        <v>0</v>
      </c>
      <c r="N24" s="107">
        <v>0</v>
      </c>
      <c r="O24" s="109">
        <f t="shared" si="4"/>
        <v>42534216</v>
      </c>
      <c r="P24" s="109">
        <f t="shared" si="5"/>
        <v>55855059</v>
      </c>
      <c r="Q24" s="109">
        <f t="shared" si="6"/>
        <v>42534216</v>
      </c>
      <c r="R24" s="107">
        <v>0</v>
      </c>
      <c r="S24" s="107">
        <v>0</v>
      </c>
      <c r="T24" s="107">
        <v>0</v>
      </c>
      <c r="U24" s="107">
        <v>0</v>
      </c>
      <c r="V24" s="107">
        <v>0</v>
      </c>
      <c r="W24" s="107">
        <v>0</v>
      </c>
      <c r="X24" s="107">
        <v>0</v>
      </c>
      <c r="Y24" s="107">
        <v>0</v>
      </c>
      <c r="Z24" s="107">
        <v>0</v>
      </c>
      <c r="AA24" s="107">
        <v>0</v>
      </c>
      <c r="AB24" s="107">
        <v>0</v>
      </c>
      <c r="AC24" s="107">
        <v>0</v>
      </c>
      <c r="AD24" s="107">
        <v>0</v>
      </c>
      <c r="AE24" s="107">
        <v>0</v>
      </c>
      <c r="AF24" s="107">
        <v>0</v>
      </c>
      <c r="AG24" s="107">
        <v>0</v>
      </c>
      <c r="AH24" s="107">
        <v>0</v>
      </c>
      <c r="AI24" s="107">
        <v>0</v>
      </c>
      <c r="AJ24" s="107">
        <v>0</v>
      </c>
      <c r="AK24" s="107">
        <v>0</v>
      </c>
      <c r="AL24" s="107">
        <v>0</v>
      </c>
      <c r="AM24" s="107">
        <v>0</v>
      </c>
      <c r="AN24" s="107">
        <v>0</v>
      </c>
      <c r="AO24" s="107">
        <v>0</v>
      </c>
      <c r="AP24" s="107">
        <v>0</v>
      </c>
      <c r="AQ24" s="107">
        <v>0</v>
      </c>
      <c r="AR24" s="107">
        <v>0</v>
      </c>
      <c r="AS24" s="107">
        <f t="shared" si="10"/>
        <v>0</v>
      </c>
      <c r="AT24" s="107"/>
      <c r="AU24" s="107">
        <v>0</v>
      </c>
      <c r="AV24" s="107">
        <v>0</v>
      </c>
      <c r="AW24" s="107">
        <v>0</v>
      </c>
      <c r="AX24" s="107">
        <v>0</v>
      </c>
      <c r="AY24" s="107">
        <f t="shared" si="7"/>
        <v>0</v>
      </c>
      <c r="AZ24" s="107">
        <v>0</v>
      </c>
      <c r="BA24" s="107">
        <v>0</v>
      </c>
      <c r="BB24" s="107">
        <v>0</v>
      </c>
      <c r="BC24" s="107">
        <v>0</v>
      </c>
      <c r="BD24" s="107">
        <v>0</v>
      </c>
      <c r="BE24" s="107">
        <v>0</v>
      </c>
      <c r="BF24" s="107">
        <v>0</v>
      </c>
      <c r="BG24" s="107">
        <f t="shared" si="11"/>
        <v>0</v>
      </c>
      <c r="BH24" s="106"/>
      <c r="BI24" s="106"/>
      <c r="BJ24" s="106"/>
      <c r="BK24" s="4"/>
      <c r="BL24" s="3"/>
      <c r="BM24" s="3"/>
      <c r="BN24" s="3"/>
      <c r="BO24" s="3"/>
      <c r="BP24" s="3"/>
      <c r="BQ24" s="3"/>
      <c r="BR24" s="3"/>
      <c r="BS24" s="3"/>
      <c r="BT24" s="3"/>
      <c r="BU24" s="3"/>
    </row>
    <row r="25" spans="1:73" x14ac:dyDescent="0.25">
      <c r="A25" s="110" t="s">
        <v>95</v>
      </c>
      <c r="B25" s="106" t="s">
        <v>96</v>
      </c>
      <c r="C25" s="107">
        <v>27927530</v>
      </c>
      <c r="D25" s="107">
        <f t="shared" si="8"/>
        <v>0</v>
      </c>
      <c r="E25" s="107">
        <f t="shared" si="12"/>
        <v>0</v>
      </c>
      <c r="F25" s="107">
        <f t="shared" si="2"/>
        <v>27927530</v>
      </c>
      <c r="G25" s="107">
        <v>0</v>
      </c>
      <c r="H25" s="107">
        <v>1690747</v>
      </c>
      <c r="I25" s="107">
        <v>3329409</v>
      </c>
      <c r="J25" s="107">
        <v>1640258</v>
      </c>
      <c r="K25" s="107">
        <f t="shared" si="3"/>
        <v>6660414</v>
      </c>
      <c r="L25" s="107">
        <f t="shared" si="9"/>
        <v>6660414</v>
      </c>
      <c r="M25" s="107">
        <v>0</v>
      </c>
      <c r="N25" s="107">
        <v>0</v>
      </c>
      <c r="O25" s="109">
        <f t="shared" si="4"/>
        <v>21267116</v>
      </c>
      <c r="P25" s="109">
        <f t="shared" si="5"/>
        <v>27927530</v>
      </c>
      <c r="Q25" s="109">
        <f t="shared" si="6"/>
        <v>21267116</v>
      </c>
      <c r="R25" s="107">
        <v>0</v>
      </c>
      <c r="S25" s="107">
        <v>0</v>
      </c>
      <c r="T25" s="107">
        <v>0</v>
      </c>
      <c r="U25" s="107">
        <v>0</v>
      </c>
      <c r="V25" s="107">
        <v>0</v>
      </c>
      <c r="W25" s="107">
        <v>0</v>
      </c>
      <c r="X25" s="107">
        <v>0</v>
      </c>
      <c r="Y25" s="107">
        <v>0</v>
      </c>
      <c r="Z25" s="107">
        <v>0</v>
      </c>
      <c r="AA25" s="107">
        <v>0</v>
      </c>
      <c r="AB25" s="107">
        <v>0</v>
      </c>
      <c r="AC25" s="107">
        <v>0</v>
      </c>
      <c r="AD25" s="107">
        <v>0</v>
      </c>
      <c r="AE25" s="107">
        <v>0</v>
      </c>
      <c r="AF25" s="107">
        <v>0</v>
      </c>
      <c r="AG25" s="107">
        <v>0</v>
      </c>
      <c r="AH25" s="107">
        <v>0</v>
      </c>
      <c r="AI25" s="107">
        <v>0</v>
      </c>
      <c r="AJ25" s="107">
        <v>0</v>
      </c>
      <c r="AK25" s="107">
        <v>0</v>
      </c>
      <c r="AL25" s="107">
        <v>0</v>
      </c>
      <c r="AM25" s="107">
        <v>0</v>
      </c>
      <c r="AN25" s="107">
        <v>0</v>
      </c>
      <c r="AO25" s="107">
        <v>0</v>
      </c>
      <c r="AP25" s="107">
        <v>0</v>
      </c>
      <c r="AQ25" s="107">
        <v>0</v>
      </c>
      <c r="AR25" s="107">
        <v>0</v>
      </c>
      <c r="AS25" s="107">
        <f>SUM(R25:AR25)</f>
        <v>0</v>
      </c>
      <c r="AT25" s="107"/>
      <c r="AU25" s="107">
        <v>0</v>
      </c>
      <c r="AV25" s="107">
        <v>0</v>
      </c>
      <c r="AW25" s="107">
        <v>0</v>
      </c>
      <c r="AX25" s="107">
        <v>0</v>
      </c>
      <c r="AY25" s="107">
        <f t="shared" si="7"/>
        <v>0</v>
      </c>
      <c r="AZ25" s="107">
        <v>0</v>
      </c>
      <c r="BA25" s="107">
        <v>0</v>
      </c>
      <c r="BB25" s="107">
        <v>0</v>
      </c>
      <c r="BC25" s="107">
        <v>0</v>
      </c>
      <c r="BD25" s="107">
        <v>0</v>
      </c>
      <c r="BE25" s="107">
        <v>0</v>
      </c>
      <c r="BF25" s="107">
        <v>0</v>
      </c>
      <c r="BG25" s="107">
        <f t="shared" si="11"/>
        <v>0</v>
      </c>
    </row>
    <row r="26" spans="1:73" x14ac:dyDescent="0.25">
      <c r="A26" s="110" t="s">
        <v>97</v>
      </c>
      <c r="B26" s="106" t="s">
        <v>98</v>
      </c>
      <c r="C26" s="107">
        <v>15000000</v>
      </c>
      <c r="D26" s="107">
        <f>+BG26</f>
        <v>0</v>
      </c>
      <c r="E26" s="107">
        <f t="shared" si="12"/>
        <v>0</v>
      </c>
      <c r="F26" s="107">
        <f>+C26+D26+E26</f>
        <v>15000000</v>
      </c>
      <c r="G26" s="107">
        <v>0</v>
      </c>
      <c r="H26" s="107">
        <v>852434.85</v>
      </c>
      <c r="I26" s="107">
        <v>556792.14999999991</v>
      </c>
      <c r="J26" s="107">
        <v>499124.89999999997</v>
      </c>
      <c r="K26" s="107">
        <f t="shared" si="3"/>
        <v>1908351.9</v>
      </c>
      <c r="L26" s="107">
        <f t="shared" si="9"/>
        <v>1908351.9</v>
      </c>
      <c r="M26" s="107">
        <v>0</v>
      </c>
      <c r="N26" s="107">
        <v>0</v>
      </c>
      <c r="O26" s="109">
        <f t="shared" si="4"/>
        <v>13091648.1</v>
      </c>
      <c r="P26" s="109">
        <f t="shared" si="5"/>
        <v>15000000</v>
      </c>
      <c r="Q26" s="109">
        <f t="shared" si="6"/>
        <v>13091648.1</v>
      </c>
      <c r="R26" s="107">
        <v>0</v>
      </c>
      <c r="S26" s="107">
        <v>0</v>
      </c>
      <c r="T26" s="107">
        <v>0</v>
      </c>
      <c r="U26" s="107">
        <v>0</v>
      </c>
      <c r="V26" s="107">
        <v>0</v>
      </c>
      <c r="W26" s="107">
        <v>0</v>
      </c>
      <c r="X26" s="107">
        <v>0</v>
      </c>
      <c r="Y26" s="107">
        <v>0</v>
      </c>
      <c r="Z26" s="107">
        <v>0</v>
      </c>
      <c r="AA26" s="107">
        <v>0</v>
      </c>
      <c r="AB26" s="107">
        <v>0</v>
      </c>
      <c r="AC26" s="107">
        <v>0</v>
      </c>
      <c r="AD26" s="107">
        <v>0</v>
      </c>
      <c r="AE26" s="107">
        <v>0</v>
      </c>
      <c r="AF26" s="107">
        <v>0</v>
      </c>
      <c r="AG26" s="107">
        <v>0</v>
      </c>
      <c r="AH26" s="107">
        <v>0</v>
      </c>
      <c r="AI26" s="107">
        <v>0</v>
      </c>
      <c r="AJ26" s="107">
        <v>0</v>
      </c>
      <c r="AK26" s="107">
        <v>0</v>
      </c>
      <c r="AL26" s="107">
        <v>0</v>
      </c>
      <c r="AM26" s="107">
        <v>0</v>
      </c>
      <c r="AN26" s="107">
        <v>0</v>
      </c>
      <c r="AO26" s="107">
        <v>0</v>
      </c>
      <c r="AP26" s="107"/>
      <c r="AQ26" s="107"/>
      <c r="AR26" s="107"/>
      <c r="AS26" s="107">
        <f>SUM(R26:AR26)</f>
        <v>0</v>
      </c>
      <c r="AT26" s="107"/>
      <c r="AU26" s="107">
        <v>0</v>
      </c>
      <c r="AV26" s="107">
        <v>0</v>
      </c>
      <c r="AW26" s="107">
        <v>0</v>
      </c>
      <c r="AX26" s="107">
        <v>0</v>
      </c>
      <c r="AY26" s="107">
        <f>+AT26+AU26+AV26+AW26+AX26</f>
        <v>0</v>
      </c>
      <c r="AZ26" s="107">
        <v>0</v>
      </c>
      <c r="BA26" s="107">
        <v>0</v>
      </c>
      <c r="BB26" s="107">
        <v>0</v>
      </c>
      <c r="BC26" s="107">
        <v>0</v>
      </c>
      <c r="BD26" s="107"/>
      <c r="BE26" s="107"/>
      <c r="BF26" s="107"/>
      <c r="BG26" s="107"/>
    </row>
    <row r="27" spans="1:73" x14ac:dyDescent="0.25">
      <c r="A27" s="110"/>
      <c r="C27" s="107"/>
      <c r="D27" s="107"/>
      <c r="E27" s="3"/>
      <c r="F27" s="107"/>
      <c r="G27" s="107"/>
      <c r="H27" s="107"/>
      <c r="I27" s="107">
        <f>+J28-J27</f>
        <v>130323.42000000179</v>
      </c>
      <c r="J27" s="107">
        <v>27546356.550000001</v>
      </c>
      <c r="K27" s="107"/>
      <c r="L27" s="107"/>
      <c r="M27" s="107"/>
      <c r="N27" s="107"/>
      <c r="O27" s="107"/>
      <c r="P27" s="115"/>
      <c r="Q27" s="17"/>
      <c r="R27" s="107"/>
      <c r="S27" s="107"/>
      <c r="T27" s="107"/>
      <c r="U27" s="107"/>
      <c r="V27" s="107"/>
      <c r="W27" s="107"/>
      <c r="X27" s="107"/>
      <c r="Y27" s="107"/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  <c r="AM27" s="107"/>
      <c r="AN27" s="107"/>
      <c r="AO27" s="107"/>
      <c r="AP27" s="107"/>
      <c r="AQ27" s="107"/>
      <c r="AR27" s="107"/>
      <c r="AS27" s="107"/>
      <c r="AT27" s="107"/>
      <c r="AU27" s="107"/>
      <c r="AV27" s="107"/>
      <c r="AW27" s="107"/>
      <c r="AX27" s="107"/>
      <c r="AY27" s="107"/>
      <c r="AZ27" s="107"/>
      <c r="BB27" s="107"/>
      <c r="BC27" s="107"/>
      <c r="BD27" s="107"/>
      <c r="BE27" s="107"/>
      <c r="BF27" s="107"/>
      <c r="BG27" s="3"/>
    </row>
    <row r="28" spans="1:73" x14ac:dyDescent="0.25">
      <c r="A28" s="35" t="s">
        <v>99</v>
      </c>
      <c r="B28" s="38" t="s">
        <v>100</v>
      </c>
      <c r="C28" s="18">
        <f t="shared" ref="C28:AH28" si="13">SUM(C30:C69)</f>
        <v>392507251</v>
      </c>
      <c r="D28" s="18">
        <f t="shared" si="13"/>
        <v>0</v>
      </c>
      <c r="E28" s="18">
        <f t="shared" si="13"/>
        <v>0</v>
      </c>
      <c r="F28" s="18">
        <f t="shared" si="13"/>
        <v>392507251</v>
      </c>
      <c r="G28" s="18">
        <f t="shared" si="13"/>
        <v>0</v>
      </c>
      <c r="H28" s="18">
        <f>SUM(H30:H69)</f>
        <v>2231759.6800000002</v>
      </c>
      <c r="I28" s="18">
        <f t="shared" si="13"/>
        <v>13470867.880000001</v>
      </c>
      <c r="J28" s="18">
        <f>SUM(J30:J69)</f>
        <v>27676679.970000003</v>
      </c>
      <c r="K28" s="18">
        <f t="shared" si="13"/>
        <v>43379307.530000001</v>
      </c>
      <c r="L28" s="18">
        <f t="shared" si="13"/>
        <v>43379307.530000001</v>
      </c>
      <c r="M28" s="18">
        <f t="shared" si="13"/>
        <v>224009461.38</v>
      </c>
      <c r="N28" s="18">
        <f t="shared" si="13"/>
        <v>-183309971.84999999</v>
      </c>
      <c r="O28" s="18">
        <f t="shared" si="13"/>
        <v>349127943.46999997</v>
      </c>
      <c r="P28" s="18">
        <f t="shared" si="13"/>
        <v>168497789.62</v>
      </c>
      <c r="Q28" s="19">
        <f t="shared" si="13"/>
        <v>165817971.62</v>
      </c>
      <c r="R28" s="18">
        <f t="shared" si="13"/>
        <v>0</v>
      </c>
      <c r="S28" s="18">
        <f t="shared" si="13"/>
        <v>0</v>
      </c>
      <c r="T28" s="18">
        <f t="shared" si="13"/>
        <v>0</v>
      </c>
      <c r="U28" s="18">
        <f t="shared" si="13"/>
        <v>0</v>
      </c>
      <c r="V28" s="18">
        <f t="shared" si="13"/>
        <v>0</v>
      </c>
      <c r="W28" s="18">
        <f t="shared" si="13"/>
        <v>0</v>
      </c>
      <c r="X28" s="18">
        <f t="shared" si="13"/>
        <v>0</v>
      </c>
      <c r="Y28" s="18">
        <f>SUM(Y30:Y69)</f>
        <v>0</v>
      </c>
      <c r="Z28" s="18">
        <f t="shared" si="13"/>
        <v>0</v>
      </c>
      <c r="AA28" s="18">
        <f t="shared" si="13"/>
        <v>0</v>
      </c>
      <c r="AB28" s="18">
        <f t="shared" si="13"/>
        <v>0</v>
      </c>
      <c r="AC28" s="18">
        <f t="shared" si="13"/>
        <v>0</v>
      </c>
      <c r="AD28" s="18">
        <f t="shared" si="13"/>
        <v>0</v>
      </c>
      <c r="AE28" s="18">
        <f t="shared" si="13"/>
        <v>0</v>
      </c>
      <c r="AF28" s="18">
        <f t="shared" si="13"/>
        <v>0</v>
      </c>
      <c r="AG28" s="18">
        <f t="shared" si="13"/>
        <v>0</v>
      </c>
      <c r="AH28" s="18">
        <f t="shared" si="13"/>
        <v>0</v>
      </c>
      <c r="AI28" s="18">
        <f t="shared" ref="AI28:BG28" si="14">SUM(AI30:AI69)</f>
        <v>0</v>
      </c>
      <c r="AJ28" s="18">
        <f t="shared" si="14"/>
        <v>0</v>
      </c>
      <c r="AK28" s="18">
        <f t="shared" si="14"/>
        <v>0</v>
      </c>
      <c r="AL28" s="18">
        <f t="shared" si="14"/>
        <v>0</v>
      </c>
      <c r="AM28" s="18">
        <f t="shared" si="14"/>
        <v>0</v>
      </c>
      <c r="AN28" s="18">
        <f t="shared" si="14"/>
        <v>0</v>
      </c>
      <c r="AO28" s="18">
        <f t="shared" si="14"/>
        <v>0</v>
      </c>
      <c r="AP28" s="18">
        <f t="shared" si="14"/>
        <v>0</v>
      </c>
      <c r="AQ28" s="18">
        <f t="shared" si="14"/>
        <v>0</v>
      </c>
      <c r="AR28" s="18">
        <f t="shared" si="14"/>
        <v>0</v>
      </c>
      <c r="AS28" s="18">
        <f t="shared" si="14"/>
        <v>0</v>
      </c>
      <c r="AT28" s="18">
        <f t="shared" si="14"/>
        <v>0</v>
      </c>
      <c r="AU28" s="18">
        <f t="shared" si="14"/>
        <v>0</v>
      </c>
      <c r="AV28" s="18">
        <f t="shared" si="14"/>
        <v>0</v>
      </c>
      <c r="AW28" s="18">
        <f t="shared" si="14"/>
        <v>0</v>
      </c>
      <c r="AX28" s="18">
        <f t="shared" si="14"/>
        <v>0</v>
      </c>
      <c r="AY28" s="18">
        <f t="shared" si="14"/>
        <v>0</v>
      </c>
      <c r="AZ28" s="18">
        <f t="shared" si="14"/>
        <v>0</v>
      </c>
      <c r="BA28" s="18">
        <f t="shared" si="14"/>
        <v>0</v>
      </c>
      <c r="BB28" s="18">
        <f t="shared" si="14"/>
        <v>0</v>
      </c>
      <c r="BC28" s="18">
        <f t="shared" si="14"/>
        <v>0</v>
      </c>
      <c r="BD28" s="18">
        <f t="shared" si="14"/>
        <v>0</v>
      </c>
      <c r="BE28" s="18">
        <f t="shared" si="14"/>
        <v>0</v>
      </c>
      <c r="BF28" s="18">
        <f t="shared" si="14"/>
        <v>0</v>
      </c>
      <c r="BG28" s="18">
        <f t="shared" si="14"/>
        <v>0</v>
      </c>
    </row>
    <row r="29" spans="1:73" x14ac:dyDescent="0.25">
      <c r="A29" s="110"/>
      <c r="C29" s="107"/>
      <c r="D29" s="107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</row>
    <row r="30" spans="1:73" x14ac:dyDescent="0.25">
      <c r="A30" s="110" t="s">
        <v>101</v>
      </c>
      <c r="B30" s="106" t="s">
        <v>102</v>
      </c>
      <c r="C30" s="107">
        <v>0</v>
      </c>
      <c r="D30" s="107">
        <f t="shared" ref="D30:D69" si="15">+BG30</f>
        <v>0</v>
      </c>
      <c r="E30" s="107">
        <f t="shared" ref="E30:E69" si="16">+AS30</f>
        <v>0</v>
      </c>
      <c r="F30" s="107">
        <f t="shared" ref="F30:F69" si="17">+C30+D30+E30</f>
        <v>0</v>
      </c>
      <c r="G30" s="107">
        <v>0</v>
      </c>
      <c r="H30" s="107">
        <v>0</v>
      </c>
      <c r="I30" s="107">
        <v>0</v>
      </c>
      <c r="J30" s="107">
        <v>0</v>
      </c>
      <c r="K30" s="107">
        <f t="shared" ref="K30:K69" si="18">SUM(H30:J30)</f>
        <v>0</v>
      </c>
      <c r="L30" s="107">
        <f t="shared" ref="L30:L69" si="19">K30+G30</f>
        <v>0</v>
      </c>
      <c r="M30" s="107">
        <v>0</v>
      </c>
      <c r="N30" s="107">
        <v>0</v>
      </c>
      <c r="O30" s="109">
        <f t="shared" ref="O30:O69" si="20">F30-L30</f>
        <v>0</v>
      </c>
      <c r="P30" s="109">
        <f t="shared" ref="P30:P69" si="21">+F30-M30</f>
        <v>0</v>
      </c>
      <c r="Q30" s="109">
        <f t="shared" ref="Q30:Q69" si="22">IF(N30&gt;0,(F30-L30-N30),(F30-L30+N30))</f>
        <v>0</v>
      </c>
      <c r="R30" s="107">
        <v>0</v>
      </c>
      <c r="S30" s="107">
        <v>0</v>
      </c>
      <c r="T30" s="107">
        <v>0</v>
      </c>
      <c r="U30" s="107">
        <v>0</v>
      </c>
      <c r="V30" s="107">
        <v>0</v>
      </c>
      <c r="W30" s="107">
        <v>0</v>
      </c>
      <c r="X30" s="107">
        <v>0</v>
      </c>
      <c r="Y30" s="107">
        <v>0</v>
      </c>
      <c r="Z30" s="107">
        <v>0</v>
      </c>
      <c r="AA30" s="107">
        <v>0</v>
      </c>
      <c r="AB30" s="107">
        <v>0</v>
      </c>
      <c r="AC30" s="107">
        <v>0</v>
      </c>
      <c r="AD30" s="107">
        <v>0</v>
      </c>
      <c r="AE30" s="107">
        <v>0</v>
      </c>
      <c r="AF30" s="107">
        <v>0</v>
      </c>
      <c r="AG30" s="107">
        <v>0</v>
      </c>
      <c r="AH30" s="107">
        <v>0</v>
      </c>
      <c r="AI30" s="107">
        <v>0</v>
      </c>
      <c r="AJ30" s="107">
        <v>0</v>
      </c>
      <c r="AK30" s="107">
        <v>0</v>
      </c>
      <c r="AL30" s="107">
        <v>0</v>
      </c>
      <c r="AM30" s="107">
        <v>0</v>
      </c>
      <c r="AN30" s="107">
        <v>0</v>
      </c>
      <c r="AO30" s="107">
        <v>0</v>
      </c>
      <c r="AP30" s="107">
        <v>0</v>
      </c>
      <c r="AQ30" s="107">
        <v>0</v>
      </c>
      <c r="AR30" s="107">
        <v>0</v>
      </c>
      <c r="AS30" s="107">
        <f t="shared" ref="AS30:AS69" si="23">SUM(R30:AR30)</f>
        <v>0</v>
      </c>
      <c r="AT30" s="107"/>
      <c r="AU30" s="107">
        <v>0</v>
      </c>
      <c r="AV30" s="107">
        <v>0</v>
      </c>
      <c r="AW30" s="107">
        <v>0</v>
      </c>
      <c r="AX30" s="107">
        <v>0</v>
      </c>
      <c r="AY30" s="107">
        <f t="shared" ref="AY30:AY69" si="24">+AT30+AU30+AV30+AW30+AX30</f>
        <v>0</v>
      </c>
      <c r="AZ30" s="107">
        <v>0</v>
      </c>
      <c r="BA30" s="107">
        <v>0</v>
      </c>
      <c r="BB30" s="107">
        <v>0</v>
      </c>
      <c r="BC30" s="107">
        <v>0</v>
      </c>
      <c r="BD30" s="107">
        <v>0</v>
      </c>
      <c r="BE30" s="107">
        <v>0</v>
      </c>
      <c r="BF30" s="107">
        <v>0</v>
      </c>
      <c r="BG30" s="107">
        <f>SUM(AZ30:BF30)</f>
        <v>0</v>
      </c>
    </row>
    <row r="31" spans="1:73" x14ac:dyDescent="0.25">
      <c r="A31" s="110" t="s">
        <v>103</v>
      </c>
      <c r="B31" s="106" t="s">
        <v>104</v>
      </c>
      <c r="C31" s="107">
        <v>0</v>
      </c>
      <c r="D31" s="107">
        <f t="shared" si="15"/>
        <v>0</v>
      </c>
      <c r="E31" s="107">
        <f t="shared" si="16"/>
        <v>0</v>
      </c>
      <c r="F31" s="107">
        <f t="shared" si="17"/>
        <v>0</v>
      </c>
      <c r="G31" s="107">
        <v>0</v>
      </c>
      <c r="H31" s="107">
        <v>0</v>
      </c>
      <c r="I31" s="107">
        <v>0</v>
      </c>
      <c r="J31" s="107">
        <v>0</v>
      </c>
      <c r="K31" s="107">
        <f t="shared" si="18"/>
        <v>0</v>
      </c>
      <c r="L31" s="107">
        <f t="shared" si="19"/>
        <v>0</v>
      </c>
      <c r="M31" s="107">
        <v>0</v>
      </c>
      <c r="N31" s="107">
        <v>0</v>
      </c>
      <c r="O31" s="109">
        <f t="shared" si="20"/>
        <v>0</v>
      </c>
      <c r="P31" s="109">
        <f t="shared" si="21"/>
        <v>0</v>
      </c>
      <c r="Q31" s="109">
        <f t="shared" si="22"/>
        <v>0</v>
      </c>
      <c r="R31" s="107">
        <v>0</v>
      </c>
      <c r="S31" s="107">
        <v>0</v>
      </c>
      <c r="T31" s="107">
        <v>0</v>
      </c>
      <c r="U31" s="107">
        <v>0</v>
      </c>
      <c r="V31" s="107">
        <v>0</v>
      </c>
      <c r="W31" s="107">
        <v>0</v>
      </c>
      <c r="X31" s="107">
        <v>0</v>
      </c>
      <c r="Y31" s="107">
        <v>0</v>
      </c>
      <c r="Z31" s="107">
        <v>0</v>
      </c>
      <c r="AA31" s="107">
        <v>0</v>
      </c>
      <c r="AB31" s="107">
        <v>0</v>
      </c>
      <c r="AC31" s="107">
        <v>0</v>
      </c>
      <c r="AD31" s="107">
        <v>0</v>
      </c>
      <c r="AE31" s="107">
        <v>0</v>
      </c>
      <c r="AF31" s="107">
        <v>0</v>
      </c>
      <c r="AG31" s="107">
        <v>0</v>
      </c>
      <c r="AH31" s="107">
        <v>0</v>
      </c>
      <c r="AI31" s="107">
        <v>0</v>
      </c>
      <c r="AJ31" s="107">
        <v>0</v>
      </c>
      <c r="AK31" s="107">
        <v>0</v>
      </c>
      <c r="AL31" s="107">
        <v>0</v>
      </c>
      <c r="AM31" s="107">
        <v>0</v>
      </c>
      <c r="AN31" s="107">
        <v>0</v>
      </c>
      <c r="AO31" s="107">
        <v>0</v>
      </c>
      <c r="AP31" s="107">
        <v>0</v>
      </c>
      <c r="AQ31" s="107">
        <v>0</v>
      </c>
      <c r="AR31" s="107">
        <v>0</v>
      </c>
      <c r="AS31" s="107">
        <f t="shared" si="23"/>
        <v>0</v>
      </c>
      <c r="AT31" s="107"/>
      <c r="AU31" s="107">
        <v>0</v>
      </c>
      <c r="AV31" s="107">
        <v>0</v>
      </c>
      <c r="AW31" s="107">
        <v>0</v>
      </c>
      <c r="AX31" s="107">
        <v>0</v>
      </c>
      <c r="AY31" s="107">
        <f t="shared" si="24"/>
        <v>0</v>
      </c>
      <c r="AZ31" s="107">
        <v>0</v>
      </c>
      <c r="BA31" s="107">
        <v>0</v>
      </c>
      <c r="BB31" s="107">
        <v>0</v>
      </c>
      <c r="BC31" s="107">
        <v>0</v>
      </c>
      <c r="BD31" s="107">
        <v>0</v>
      </c>
      <c r="BE31" s="107">
        <v>0</v>
      </c>
      <c r="BF31" s="107">
        <v>0</v>
      </c>
      <c r="BG31" s="107">
        <f t="shared" ref="BG31:BG69" si="25">SUM(AZ31:BF31)</f>
        <v>0</v>
      </c>
    </row>
    <row r="32" spans="1:73" x14ac:dyDescent="0.25">
      <c r="A32" s="110" t="s">
        <v>105</v>
      </c>
      <c r="B32" s="106" t="s">
        <v>106</v>
      </c>
      <c r="C32" s="107">
        <v>34932555</v>
      </c>
      <c r="D32" s="107">
        <f t="shared" si="15"/>
        <v>0</v>
      </c>
      <c r="E32" s="107">
        <f t="shared" si="16"/>
        <v>0</v>
      </c>
      <c r="F32" s="107">
        <f t="shared" si="17"/>
        <v>34932555</v>
      </c>
      <c r="G32" s="107">
        <v>0</v>
      </c>
      <c r="H32" s="107">
        <v>0</v>
      </c>
      <c r="I32" s="107">
        <v>2096239.21</v>
      </c>
      <c r="J32" s="107">
        <v>1920214.17</v>
      </c>
      <c r="K32" s="107">
        <f t="shared" si="18"/>
        <v>4016453.38</v>
      </c>
      <c r="L32" s="107">
        <f t="shared" si="19"/>
        <v>4016453.38</v>
      </c>
      <c r="M32" s="107">
        <v>33394972.34</v>
      </c>
      <c r="N32" s="107">
        <v>-29378518.960000001</v>
      </c>
      <c r="O32" s="109">
        <f t="shared" si="20"/>
        <v>30916101.620000001</v>
      </c>
      <c r="P32" s="109">
        <f t="shared" si="21"/>
        <v>1537582.6600000001</v>
      </c>
      <c r="Q32" s="109">
        <f t="shared" si="22"/>
        <v>1537582.6600000001</v>
      </c>
      <c r="R32" s="107">
        <v>0</v>
      </c>
      <c r="S32" s="107">
        <v>0</v>
      </c>
      <c r="T32" s="107">
        <v>0</v>
      </c>
      <c r="U32" s="107">
        <v>0</v>
      </c>
      <c r="V32" s="107">
        <v>0</v>
      </c>
      <c r="W32" s="107">
        <v>0</v>
      </c>
      <c r="X32" s="107">
        <v>0</v>
      </c>
      <c r="Y32" s="107">
        <v>0</v>
      </c>
      <c r="Z32" s="107">
        <v>0</v>
      </c>
      <c r="AA32" s="107">
        <v>0</v>
      </c>
      <c r="AB32" s="107">
        <v>0</v>
      </c>
      <c r="AC32" s="107">
        <v>0</v>
      </c>
      <c r="AD32" s="107">
        <v>0</v>
      </c>
      <c r="AE32" s="107">
        <v>0</v>
      </c>
      <c r="AF32" s="107">
        <v>0</v>
      </c>
      <c r="AG32" s="107">
        <v>0</v>
      </c>
      <c r="AH32" s="107">
        <v>0</v>
      </c>
      <c r="AI32" s="107">
        <v>0</v>
      </c>
      <c r="AJ32" s="107">
        <v>0</v>
      </c>
      <c r="AK32" s="107">
        <v>0</v>
      </c>
      <c r="AL32" s="107">
        <v>0</v>
      </c>
      <c r="AM32" s="107">
        <v>0</v>
      </c>
      <c r="AN32" s="107">
        <v>0</v>
      </c>
      <c r="AO32" s="107">
        <v>0</v>
      </c>
      <c r="AP32" s="107">
        <v>0</v>
      </c>
      <c r="AQ32" s="107">
        <v>0</v>
      </c>
      <c r="AR32" s="107">
        <v>0</v>
      </c>
      <c r="AS32" s="107">
        <f t="shared" si="23"/>
        <v>0</v>
      </c>
      <c r="AT32" s="107"/>
      <c r="AU32" s="107"/>
      <c r="AV32" s="107"/>
      <c r="AW32" s="107"/>
      <c r="AX32" s="107"/>
      <c r="AY32" s="107"/>
      <c r="AZ32" s="107">
        <v>0</v>
      </c>
      <c r="BA32" s="107">
        <v>0</v>
      </c>
      <c r="BB32" s="107"/>
      <c r="BC32" s="107"/>
      <c r="BD32" s="107"/>
      <c r="BE32" s="107"/>
      <c r="BF32" s="107"/>
      <c r="BG32" s="107">
        <f t="shared" si="25"/>
        <v>0</v>
      </c>
    </row>
    <row r="33" spans="1:59" ht="12.6" customHeight="1" x14ac:dyDescent="0.25">
      <c r="A33" s="110" t="s">
        <v>107</v>
      </c>
      <c r="B33" s="106" t="s">
        <v>108</v>
      </c>
      <c r="C33" s="107">
        <v>0</v>
      </c>
      <c r="D33" s="107">
        <f t="shared" si="15"/>
        <v>0</v>
      </c>
      <c r="E33" s="107">
        <f t="shared" si="16"/>
        <v>0</v>
      </c>
      <c r="F33" s="107">
        <f t="shared" si="17"/>
        <v>0</v>
      </c>
      <c r="G33" s="107">
        <v>0</v>
      </c>
      <c r="H33" s="107">
        <v>0</v>
      </c>
      <c r="I33" s="107">
        <v>0</v>
      </c>
      <c r="J33" s="107">
        <v>0</v>
      </c>
      <c r="K33" s="107">
        <f t="shared" si="18"/>
        <v>0</v>
      </c>
      <c r="L33" s="107">
        <f t="shared" si="19"/>
        <v>0</v>
      </c>
      <c r="M33" s="107">
        <v>0</v>
      </c>
      <c r="N33" s="107">
        <v>0</v>
      </c>
      <c r="O33" s="109">
        <f t="shared" si="20"/>
        <v>0</v>
      </c>
      <c r="P33" s="109">
        <f t="shared" si="21"/>
        <v>0</v>
      </c>
      <c r="Q33" s="109">
        <f t="shared" si="22"/>
        <v>0</v>
      </c>
      <c r="R33" s="107">
        <v>0</v>
      </c>
      <c r="S33" s="107">
        <v>0</v>
      </c>
      <c r="T33" s="107">
        <v>0</v>
      </c>
      <c r="U33" s="107">
        <v>0</v>
      </c>
      <c r="V33" s="107">
        <v>0</v>
      </c>
      <c r="W33" s="107">
        <v>0</v>
      </c>
      <c r="X33" s="107">
        <v>0</v>
      </c>
      <c r="Y33" s="107">
        <v>0</v>
      </c>
      <c r="Z33" s="107">
        <v>0</v>
      </c>
      <c r="AA33" s="107">
        <v>0</v>
      </c>
      <c r="AB33" s="107">
        <v>0</v>
      </c>
      <c r="AC33" s="107">
        <v>0</v>
      </c>
      <c r="AD33" s="107">
        <v>0</v>
      </c>
      <c r="AE33" s="107">
        <v>0</v>
      </c>
      <c r="AF33" s="107">
        <v>0</v>
      </c>
      <c r="AG33" s="107">
        <v>0</v>
      </c>
      <c r="AH33" s="107">
        <v>0</v>
      </c>
      <c r="AI33" s="107">
        <v>0</v>
      </c>
      <c r="AJ33" s="107">
        <v>0</v>
      </c>
      <c r="AK33" s="107">
        <v>0</v>
      </c>
      <c r="AL33" s="107">
        <v>0</v>
      </c>
      <c r="AM33" s="107">
        <v>0</v>
      </c>
      <c r="AN33" s="107">
        <v>0</v>
      </c>
      <c r="AO33" s="107">
        <v>0</v>
      </c>
      <c r="AP33" s="107">
        <v>0</v>
      </c>
      <c r="AQ33" s="107">
        <v>0</v>
      </c>
      <c r="AR33" s="107">
        <v>0</v>
      </c>
      <c r="AS33" s="107">
        <f t="shared" si="23"/>
        <v>0</v>
      </c>
      <c r="AT33" s="107"/>
      <c r="AU33" s="107">
        <v>0</v>
      </c>
      <c r="AV33" s="107">
        <v>0</v>
      </c>
      <c r="AW33" s="107">
        <v>0</v>
      </c>
      <c r="AX33" s="107">
        <v>0</v>
      </c>
      <c r="AY33" s="107">
        <f>+AT33+AU33+AV33+AW33+AX33</f>
        <v>0</v>
      </c>
      <c r="AZ33" s="107">
        <v>0</v>
      </c>
      <c r="BA33" s="107">
        <v>0</v>
      </c>
      <c r="BB33" s="107">
        <v>0</v>
      </c>
      <c r="BC33" s="107">
        <v>0</v>
      </c>
      <c r="BD33" s="107">
        <v>0</v>
      </c>
      <c r="BE33" s="107">
        <v>0</v>
      </c>
      <c r="BF33" s="107">
        <v>0</v>
      </c>
      <c r="BG33" s="107">
        <f t="shared" si="25"/>
        <v>0</v>
      </c>
    </row>
    <row r="34" spans="1:59" x14ac:dyDescent="0.25">
      <c r="A34" s="110" t="s">
        <v>109</v>
      </c>
      <c r="B34" s="106" t="s">
        <v>110</v>
      </c>
      <c r="C34" s="107">
        <v>0</v>
      </c>
      <c r="D34" s="107">
        <f t="shared" si="15"/>
        <v>0</v>
      </c>
      <c r="E34" s="107">
        <f t="shared" si="16"/>
        <v>0</v>
      </c>
      <c r="F34" s="107">
        <f t="shared" si="17"/>
        <v>0</v>
      </c>
      <c r="G34" s="107">
        <v>0</v>
      </c>
      <c r="H34" s="107">
        <v>0</v>
      </c>
      <c r="I34" s="107">
        <v>0</v>
      </c>
      <c r="J34" s="107">
        <v>0</v>
      </c>
      <c r="K34" s="107">
        <f t="shared" si="18"/>
        <v>0</v>
      </c>
      <c r="L34" s="107">
        <f t="shared" si="19"/>
        <v>0</v>
      </c>
      <c r="M34" s="107">
        <v>0</v>
      </c>
      <c r="N34" s="107">
        <v>0</v>
      </c>
      <c r="O34" s="109">
        <f t="shared" si="20"/>
        <v>0</v>
      </c>
      <c r="P34" s="109">
        <f t="shared" si="21"/>
        <v>0</v>
      </c>
      <c r="Q34" s="109">
        <f t="shared" si="22"/>
        <v>0</v>
      </c>
      <c r="R34" s="107">
        <v>0</v>
      </c>
      <c r="S34" s="107">
        <v>0</v>
      </c>
      <c r="T34" s="107">
        <v>0</v>
      </c>
      <c r="U34" s="107">
        <v>0</v>
      </c>
      <c r="V34" s="107">
        <v>0</v>
      </c>
      <c r="W34" s="107">
        <v>0</v>
      </c>
      <c r="X34" s="107">
        <v>0</v>
      </c>
      <c r="Y34" s="107">
        <v>0</v>
      </c>
      <c r="Z34" s="107">
        <v>0</v>
      </c>
      <c r="AA34" s="107">
        <v>0</v>
      </c>
      <c r="AB34" s="107">
        <v>0</v>
      </c>
      <c r="AC34" s="107">
        <v>0</v>
      </c>
      <c r="AD34" s="107">
        <v>0</v>
      </c>
      <c r="AE34" s="107">
        <v>0</v>
      </c>
      <c r="AF34" s="107">
        <v>0</v>
      </c>
      <c r="AG34" s="107">
        <v>0</v>
      </c>
      <c r="AH34" s="107">
        <v>0</v>
      </c>
      <c r="AI34" s="107">
        <v>0</v>
      </c>
      <c r="AJ34" s="107">
        <v>0</v>
      </c>
      <c r="AK34" s="107">
        <v>0</v>
      </c>
      <c r="AL34" s="107">
        <v>0</v>
      </c>
      <c r="AM34" s="107">
        <v>0</v>
      </c>
      <c r="AN34" s="107">
        <v>0</v>
      </c>
      <c r="AO34" s="107">
        <v>0</v>
      </c>
      <c r="AP34" s="107">
        <v>0</v>
      </c>
      <c r="AQ34" s="107">
        <v>0</v>
      </c>
      <c r="AR34" s="107">
        <v>0</v>
      </c>
      <c r="AS34" s="107">
        <f t="shared" si="23"/>
        <v>0</v>
      </c>
      <c r="AT34" s="107"/>
      <c r="AU34" s="107">
        <v>0</v>
      </c>
      <c r="AV34" s="107">
        <v>0</v>
      </c>
      <c r="AW34" s="107">
        <v>0</v>
      </c>
      <c r="AX34" s="107">
        <v>0</v>
      </c>
      <c r="AY34" s="107">
        <f t="shared" si="24"/>
        <v>0</v>
      </c>
      <c r="AZ34" s="107">
        <v>0</v>
      </c>
      <c r="BA34" s="107">
        <v>0</v>
      </c>
      <c r="BB34" s="107">
        <v>0</v>
      </c>
      <c r="BC34" s="107">
        <v>0</v>
      </c>
      <c r="BD34" s="107">
        <v>0</v>
      </c>
      <c r="BE34" s="107">
        <v>0</v>
      </c>
      <c r="BF34" s="107">
        <v>0</v>
      </c>
      <c r="BG34" s="107">
        <f t="shared" si="25"/>
        <v>0</v>
      </c>
    </row>
    <row r="35" spans="1:59" x14ac:dyDescent="0.25">
      <c r="A35" s="110" t="s">
        <v>111</v>
      </c>
      <c r="B35" s="106" t="s">
        <v>112</v>
      </c>
      <c r="C35" s="107">
        <v>12600000</v>
      </c>
      <c r="D35" s="107">
        <f t="shared" si="15"/>
        <v>0</v>
      </c>
      <c r="E35" s="107">
        <f t="shared" si="16"/>
        <v>0</v>
      </c>
      <c r="F35" s="107">
        <f t="shared" si="17"/>
        <v>12600000</v>
      </c>
      <c r="G35" s="107">
        <v>0</v>
      </c>
      <c r="H35" s="107">
        <v>776379</v>
      </c>
      <c r="I35" s="107">
        <v>1643404</v>
      </c>
      <c r="J35" s="107">
        <v>0</v>
      </c>
      <c r="K35" s="107">
        <f t="shared" si="18"/>
        <v>2419783</v>
      </c>
      <c r="L35" s="107">
        <f t="shared" si="19"/>
        <v>2419783</v>
      </c>
      <c r="M35" s="107">
        <v>0</v>
      </c>
      <c r="N35" s="107">
        <v>0</v>
      </c>
      <c r="O35" s="109">
        <f t="shared" si="20"/>
        <v>10180217</v>
      </c>
      <c r="P35" s="109">
        <f t="shared" si="21"/>
        <v>12600000</v>
      </c>
      <c r="Q35" s="109">
        <f t="shared" si="22"/>
        <v>10180217</v>
      </c>
      <c r="R35" s="107">
        <v>0</v>
      </c>
      <c r="S35" s="107">
        <v>0</v>
      </c>
      <c r="T35" s="107">
        <v>0</v>
      </c>
      <c r="U35" s="107">
        <v>0</v>
      </c>
      <c r="V35" s="107">
        <v>0</v>
      </c>
      <c r="W35" s="107">
        <v>0</v>
      </c>
      <c r="X35" s="107">
        <v>0</v>
      </c>
      <c r="Y35" s="107">
        <v>0</v>
      </c>
      <c r="Z35" s="107">
        <v>0</v>
      </c>
      <c r="AA35" s="107">
        <v>0</v>
      </c>
      <c r="AB35" s="107">
        <v>0</v>
      </c>
      <c r="AC35" s="107">
        <v>0</v>
      </c>
      <c r="AD35" s="107">
        <v>0</v>
      </c>
      <c r="AE35" s="107">
        <v>0</v>
      </c>
      <c r="AF35" s="107">
        <v>0</v>
      </c>
      <c r="AG35" s="107">
        <v>0</v>
      </c>
      <c r="AH35" s="107">
        <v>0</v>
      </c>
      <c r="AI35" s="107">
        <v>0</v>
      </c>
      <c r="AJ35" s="107">
        <v>0</v>
      </c>
      <c r="AK35" s="107">
        <v>0</v>
      </c>
      <c r="AL35" s="107">
        <v>0</v>
      </c>
      <c r="AM35" s="107">
        <v>0</v>
      </c>
      <c r="AN35" s="107">
        <v>0</v>
      </c>
      <c r="AO35" s="107">
        <v>0</v>
      </c>
      <c r="AP35" s="107">
        <v>0</v>
      </c>
      <c r="AQ35" s="107">
        <v>0</v>
      </c>
      <c r="AR35" s="107">
        <v>0</v>
      </c>
      <c r="AS35" s="107">
        <f t="shared" si="23"/>
        <v>0</v>
      </c>
      <c r="AT35" s="107"/>
      <c r="AU35" s="107">
        <v>0</v>
      </c>
      <c r="AV35" s="107">
        <v>0</v>
      </c>
      <c r="AW35" s="107">
        <v>0</v>
      </c>
      <c r="AX35" s="107">
        <v>0</v>
      </c>
      <c r="AY35" s="107">
        <f t="shared" si="24"/>
        <v>0</v>
      </c>
      <c r="AZ35" s="107">
        <v>0</v>
      </c>
      <c r="BA35" s="107">
        <v>0</v>
      </c>
      <c r="BB35" s="107">
        <v>0</v>
      </c>
      <c r="BC35" s="107">
        <v>0</v>
      </c>
      <c r="BD35" s="107">
        <v>0</v>
      </c>
      <c r="BE35" s="107">
        <v>0</v>
      </c>
      <c r="BF35" s="107">
        <v>0</v>
      </c>
      <c r="BG35" s="107">
        <f t="shared" si="25"/>
        <v>0</v>
      </c>
    </row>
    <row r="36" spans="1:59" x14ac:dyDescent="0.25">
      <c r="A36" s="110" t="s">
        <v>113</v>
      </c>
      <c r="B36" s="106" t="s">
        <v>114</v>
      </c>
      <c r="C36" s="107">
        <v>13260000</v>
      </c>
      <c r="D36" s="107">
        <f t="shared" si="15"/>
        <v>0</v>
      </c>
      <c r="E36" s="107">
        <f t="shared" si="16"/>
        <v>0</v>
      </c>
      <c r="F36" s="107">
        <f t="shared" si="17"/>
        <v>13260000</v>
      </c>
      <c r="G36" s="107">
        <v>0</v>
      </c>
      <c r="H36" s="107">
        <v>575610</v>
      </c>
      <c r="I36" s="107">
        <v>573965</v>
      </c>
      <c r="J36" s="107">
        <v>583335</v>
      </c>
      <c r="K36" s="107">
        <f t="shared" si="18"/>
        <v>1732910</v>
      </c>
      <c r="L36" s="107">
        <f t="shared" si="19"/>
        <v>1732910</v>
      </c>
      <c r="M36" s="107">
        <v>2260000</v>
      </c>
      <c r="N36" s="107">
        <v>-621750</v>
      </c>
      <c r="O36" s="109">
        <f t="shared" si="20"/>
        <v>11527090</v>
      </c>
      <c r="P36" s="109">
        <f t="shared" si="21"/>
        <v>11000000</v>
      </c>
      <c r="Q36" s="109">
        <f t="shared" si="22"/>
        <v>10905340</v>
      </c>
      <c r="R36" s="107">
        <v>0</v>
      </c>
      <c r="S36" s="107">
        <v>0</v>
      </c>
      <c r="T36" s="107">
        <v>0</v>
      </c>
      <c r="U36" s="107">
        <v>0</v>
      </c>
      <c r="V36" s="107">
        <v>0</v>
      </c>
      <c r="W36" s="107">
        <v>0</v>
      </c>
      <c r="X36" s="107">
        <v>0</v>
      </c>
      <c r="Y36" s="107">
        <v>0</v>
      </c>
      <c r="Z36" s="107">
        <v>0</v>
      </c>
      <c r="AA36" s="107">
        <v>0</v>
      </c>
      <c r="AB36" s="107">
        <v>0</v>
      </c>
      <c r="AC36" s="107">
        <v>0</v>
      </c>
      <c r="AD36" s="107">
        <v>0</v>
      </c>
      <c r="AE36" s="107">
        <v>0</v>
      </c>
      <c r="AF36" s="107">
        <v>0</v>
      </c>
      <c r="AG36" s="107">
        <v>0</v>
      </c>
      <c r="AH36" s="107">
        <v>0</v>
      </c>
      <c r="AI36" s="107">
        <v>0</v>
      </c>
      <c r="AJ36" s="107">
        <v>0</v>
      </c>
      <c r="AK36" s="107">
        <v>0</v>
      </c>
      <c r="AL36" s="107">
        <v>0</v>
      </c>
      <c r="AM36" s="107">
        <v>0</v>
      </c>
      <c r="AN36" s="107">
        <v>0</v>
      </c>
      <c r="AO36" s="107">
        <v>0</v>
      </c>
      <c r="AP36" s="107">
        <v>0</v>
      </c>
      <c r="AQ36" s="107">
        <v>0</v>
      </c>
      <c r="AR36" s="107">
        <v>0</v>
      </c>
      <c r="AS36" s="107">
        <f>SUM(R36:AR36)</f>
        <v>0</v>
      </c>
      <c r="AT36" s="107"/>
      <c r="AU36" s="107">
        <v>0</v>
      </c>
      <c r="AV36" s="107">
        <v>0</v>
      </c>
      <c r="AW36" s="107">
        <v>0</v>
      </c>
      <c r="AX36" s="107">
        <v>0</v>
      </c>
      <c r="AY36" s="107">
        <f t="shared" si="24"/>
        <v>0</v>
      </c>
      <c r="AZ36" s="107">
        <v>0</v>
      </c>
      <c r="BA36" s="107">
        <v>0</v>
      </c>
      <c r="BB36" s="107">
        <v>0</v>
      </c>
      <c r="BC36" s="107">
        <v>0</v>
      </c>
      <c r="BD36" s="107">
        <v>0</v>
      </c>
      <c r="BE36" s="107">
        <v>0</v>
      </c>
      <c r="BF36" s="107">
        <v>0</v>
      </c>
      <c r="BG36" s="107">
        <f t="shared" si="25"/>
        <v>0</v>
      </c>
    </row>
    <row r="37" spans="1:59" x14ac:dyDescent="0.25">
      <c r="A37" s="110" t="s">
        <v>115</v>
      </c>
      <c r="B37" s="106" t="s">
        <v>116</v>
      </c>
      <c r="C37" s="107">
        <v>480000</v>
      </c>
      <c r="D37" s="107">
        <f t="shared" si="15"/>
        <v>0</v>
      </c>
      <c r="E37" s="107">
        <f t="shared" si="16"/>
        <v>0</v>
      </c>
      <c r="F37" s="107">
        <f t="shared" si="17"/>
        <v>480000</v>
      </c>
      <c r="G37" s="107">
        <v>0</v>
      </c>
      <c r="H37" s="107">
        <v>0</v>
      </c>
      <c r="I37" s="107">
        <v>0</v>
      </c>
      <c r="J37" s="107">
        <v>0</v>
      </c>
      <c r="K37" s="107">
        <f t="shared" si="18"/>
        <v>0</v>
      </c>
      <c r="L37" s="107">
        <f t="shared" si="19"/>
        <v>0</v>
      </c>
      <c r="M37" s="107">
        <v>280000</v>
      </c>
      <c r="N37" s="107">
        <v>-280000</v>
      </c>
      <c r="O37" s="109">
        <f t="shared" si="20"/>
        <v>480000</v>
      </c>
      <c r="P37" s="109">
        <f t="shared" si="21"/>
        <v>200000</v>
      </c>
      <c r="Q37" s="109">
        <f t="shared" si="22"/>
        <v>200000</v>
      </c>
      <c r="R37" s="107">
        <v>0</v>
      </c>
      <c r="S37" s="107">
        <v>0</v>
      </c>
      <c r="T37" s="107">
        <v>0</v>
      </c>
      <c r="U37" s="107">
        <v>0</v>
      </c>
      <c r="V37" s="107">
        <v>0</v>
      </c>
      <c r="W37" s="107">
        <v>0</v>
      </c>
      <c r="X37" s="107">
        <v>0</v>
      </c>
      <c r="Y37" s="107">
        <v>0</v>
      </c>
      <c r="Z37" s="107">
        <v>0</v>
      </c>
      <c r="AA37" s="107">
        <v>0</v>
      </c>
      <c r="AB37" s="107">
        <v>0</v>
      </c>
      <c r="AC37" s="107">
        <v>0</v>
      </c>
      <c r="AD37" s="107">
        <v>0</v>
      </c>
      <c r="AE37" s="107">
        <v>0</v>
      </c>
      <c r="AF37" s="107">
        <v>0</v>
      </c>
      <c r="AG37" s="107">
        <v>0</v>
      </c>
      <c r="AH37" s="107">
        <v>0</v>
      </c>
      <c r="AI37" s="107">
        <v>0</v>
      </c>
      <c r="AJ37" s="107">
        <v>0</v>
      </c>
      <c r="AK37" s="107">
        <v>0</v>
      </c>
      <c r="AL37" s="107">
        <v>0</v>
      </c>
      <c r="AM37" s="107">
        <v>0</v>
      </c>
      <c r="AN37" s="107">
        <v>0</v>
      </c>
      <c r="AO37" s="107">
        <v>0</v>
      </c>
      <c r="AP37" s="107">
        <v>0</v>
      </c>
      <c r="AQ37" s="107">
        <v>0</v>
      </c>
      <c r="AR37" s="107">
        <v>0</v>
      </c>
      <c r="AS37" s="107">
        <f t="shared" si="23"/>
        <v>0</v>
      </c>
      <c r="AT37" s="107"/>
      <c r="AU37" s="107">
        <v>0</v>
      </c>
      <c r="AV37" s="107">
        <v>0</v>
      </c>
      <c r="AW37" s="107">
        <v>0</v>
      </c>
      <c r="AX37" s="107">
        <v>0</v>
      </c>
      <c r="AY37" s="107">
        <f t="shared" si="24"/>
        <v>0</v>
      </c>
      <c r="AZ37" s="107">
        <v>0</v>
      </c>
      <c r="BA37" s="107">
        <v>0</v>
      </c>
      <c r="BB37" s="107">
        <v>0</v>
      </c>
      <c r="BC37" s="107">
        <v>0</v>
      </c>
      <c r="BD37" s="107">
        <v>0</v>
      </c>
      <c r="BE37" s="107">
        <v>0</v>
      </c>
      <c r="BF37" s="107">
        <v>0</v>
      </c>
      <c r="BG37" s="107">
        <f t="shared" si="25"/>
        <v>0</v>
      </c>
    </row>
    <row r="38" spans="1:59" x14ac:dyDescent="0.25">
      <c r="A38" s="110" t="s">
        <v>117</v>
      </c>
      <c r="B38" s="106" t="s">
        <v>118</v>
      </c>
      <c r="C38" s="107">
        <v>16260000</v>
      </c>
      <c r="D38" s="107">
        <f t="shared" si="15"/>
        <v>0</v>
      </c>
      <c r="E38" s="107">
        <f t="shared" si="16"/>
        <v>0</v>
      </c>
      <c r="F38" s="107">
        <f t="shared" si="17"/>
        <v>16260000</v>
      </c>
      <c r="G38" s="107">
        <v>0</v>
      </c>
      <c r="H38" s="107">
        <v>697545.68</v>
      </c>
      <c r="I38" s="107">
        <v>864035.17</v>
      </c>
      <c r="J38" s="107">
        <v>952650.42999999993</v>
      </c>
      <c r="K38" s="107">
        <f t="shared" si="18"/>
        <v>2514231.2800000003</v>
      </c>
      <c r="L38" s="107">
        <f t="shared" si="19"/>
        <v>2514231.2800000003</v>
      </c>
      <c r="M38" s="107">
        <v>14675739</v>
      </c>
      <c r="N38" s="107">
        <v>-12161507.719999999</v>
      </c>
      <c r="O38" s="109">
        <f t="shared" si="20"/>
        <v>13745768.719999999</v>
      </c>
      <c r="P38" s="109">
        <f t="shared" si="21"/>
        <v>1584261</v>
      </c>
      <c r="Q38" s="109">
        <f t="shared" si="22"/>
        <v>1584261</v>
      </c>
      <c r="R38" s="107">
        <v>0</v>
      </c>
      <c r="S38" s="107">
        <v>0</v>
      </c>
      <c r="T38" s="107">
        <v>0</v>
      </c>
      <c r="U38" s="107">
        <v>0</v>
      </c>
      <c r="V38" s="107">
        <v>0</v>
      </c>
      <c r="W38" s="107">
        <v>0</v>
      </c>
      <c r="X38" s="107">
        <v>0</v>
      </c>
      <c r="Y38" s="107">
        <v>0</v>
      </c>
      <c r="Z38" s="107">
        <v>0</v>
      </c>
      <c r="AA38" s="107">
        <v>0</v>
      </c>
      <c r="AB38" s="107">
        <v>0</v>
      </c>
      <c r="AC38" s="107">
        <v>0</v>
      </c>
      <c r="AD38" s="107">
        <v>0</v>
      </c>
      <c r="AE38" s="107">
        <v>0</v>
      </c>
      <c r="AF38" s="107">
        <v>0</v>
      </c>
      <c r="AG38" s="107">
        <v>0</v>
      </c>
      <c r="AH38" s="107">
        <v>0</v>
      </c>
      <c r="AI38" s="107">
        <v>0</v>
      </c>
      <c r="AJ38" s="107">
        <v>0</v>
      </c>
      <c r="AK38" s="107">
        <v>0</v>
      </c>
      <c r="AL38" s="107">
        <v>0</v>
      </c>
      <c r="AM38" s="107">
        <v>0</v>
      </c>
      <c r="AN38" s="107">
        <v>0</v>
      </c>
      <c r="AO38" s="107">
        <v>0</v>
      </c>
      <c r="AP38" s="107">
        <v>0</v>
      </c>
      <c r="AQ38" s="107">
        <v>0</v>
      </c>
      <c r="AR38" s="107">
        <v>0</v>
      </c>
      <c r="AS38" s="107">
        <f t="shared" si="23"/>
        <v>0</v>
      </c>
      <c r="AT38" s="107"/>
      <c r="AU38" s="107">
        <v>0</v>
      </c>
      <c r="AV38" s="107">
        <v>0</v>
      </c>
      <c r="AW38" s="107">
        <v>0</v>
      </c>
      <c r="AX38" s="107">
        <v>0</v>
      </c>
      <c r="AY38" s="107">
        <f t="shared" si="24"/>
        <v>0</v>
      </c>
      <c r="AZ38" s="107">
        <v>0</v>
      </c>
      <c r="BA38" s="107">
        <v>0</v>
      </c>
      <c r="BB38" s="107">
        <v>0</v>
      </c>
      <c r="BC38" s="107">
        <v>0</v>
      </c>
      <c r="BD38" s="107">
        <v>0</v>
      </c>
      <c r="BE38" s="107">
        <v>0</v>
      </c>
      <c r="BF38" s="107">
        <v>0</v>
      </c>
      <c r="BG38" s="107">
        <f t="shared" si="25"/>
        <v>0</v>
      </c>
    </row>
    <row r="39" spans="1:59" x14ac:dyDescent="0.25">
      <c r="A39" s="110" t="s">
        <v>119</v>
      </c>
      <c r="B39" s="106" t="s">
        <v>120</v>
      </c>
      <c r="C39" s="107">
        <v>500000</v>
      </c>
      <c r="D39" s="107">
        <f t="shared" si="15"/>
        <v>0</v>
      </c>
      <c r="E39" s="107">
        <f t="shared" si="16"/>
        <v>0</v>
      </c>
      <c r="F39" s="107">
        <f t="shared" si="17"/>
        <v>500000</v>
      </c>
      <c r="G39" s="107">
        <v>0</v>
      </c>
      <c r="H39" s="107">
        <v>0</v>
      </c>
      <c r="I39" s="107">
        <v>0</v>
      </c>
      <c r="J39" s="107">
        <v>0</v>
      </c>
      <c r="K39" s="107">
        <f t="shared" si="18"/>
        <v>0</v>
      </c>
      <c r="L39" s="107">
        <f t="shared" si="19"/>
        <v>0</v>
      </c>
      <c r="M39" s="107">
        <v>500000</v>
      </c>
      <c r="N39" s="107">
        <v>-500000</v>
      </c>
      <c r="O39" s="109">
        <f t="shared" si="20"/>
        <v>500000</v>
      </c>
      <c r="P39" s="109">
        <f t="shared" si="21"/>
        <v>0</v>
      </c>
      <c r="Q39" s="109">
        <f t="shared" si="22"/>
        <v>0</v>
      </c>
      <c r="R39" s="107">
        <v>0</v>
      </c>
      <c r="S39" s="107">
        <v>0</v>
      </c>
      <c r="T39" s="107">
        <v>0</v>
      </c>
      <c r="U39" s="107">
        <v>0</v>
      </c>
      <c r="V39" s="107">
        <v>0</v>
      </c>
      <c r="W39" s="107">
        <v>0</v>
      </c>
      <c r="X39" s="107">
        <v>0</v>
      </c>
      <c r="Y39" s="107">
        <v>0</v>
      </c>
      <c r="Z39" s="107">
        <v>0</v>
      </c>
      <c r="AA39" s="107">
        <v>0</v>
      </c>
      <c r="AB39" s="107">
        <v>0</v>
      </c>
      <c r="AC39" s="107">
        <v>0</v>
      </c>
      <c r="AD39" s="107">
        <v>0</v>
      </c>
      <c r="AE39" s="107">
        <v>0</v>
      </c>
      <c r="AF39" s="107">
        <v>0</v>
      </c>
      <c r="AG39" s="107">
        <v>0</v>
      </c>
      <c r="AH39" s="107">
        <v>0</v>
      </c>
      <c r="AI39" s="107">
        <v>0</v>
      </c>
      <c r="AJ39" s="107">
        <v>0</v>
      </c>
      <c r="AK39" s="107">
        <v>0</v>
      </c>
      <c r="AL39" s="107">
        <v>0</v>
      </c>
      <c r="AM39" s="107">
        <v>0</v>
      </c>
      <c r="AN39" s="107">
        <v>0</v>
      </c>
      <c r="AO39" s="107">
        <v>0</v>
      </c>
      <c r="AP39" s="107">
        <v>0</v>
      </c>
      <c r="AQ39" s="107">
        <v>0</v>
      </c>
      <c r="AR39" s="107">
        <v>0</v>
      </c>
      <c r="AS39" s="107">
        <f t="shared" si="23"/>
        <v>0</v>
      </c>
      <c r="AT39" s="107"/>
      <c r="AU39" s="107">
        <v>0</v>
      </c>
      <c r="AV39" s="107">
        <v>0</v>
      </c>
      <c r="AW39" s="107">
        <v>0</v>
      </c>
      <c r="AX39" s="107">
        <v>0</v>
      </c>
      <c r="AY39" s="107">
        <f t="shared" si="24"/>
        <v>0</v>
      </c>
      <c r="AZ39" s="107">
        <v>0</v>
      </c>
      <c r="BA39" s="107">
        <v>0</v>
      </c>
      <c r="BB39" s="107">
        <v>0</v>
      </c>
      <c r="BC39" s="107">
        <v>0</v>
      </c>
      <c r="BD39" s="107">
        <v>0</v>
      </c>
      <c r="BE39" s="107">
        <v>0</v>
      </c>
      <c r="BF39" s="107">
        <v>0</v>
      </c>
      <c r="BG39" s="107">
        <f t="shared" si="25"/>
        <v>0</v>
      </c>
    </row>
    <row r="40" spans="1:59" x14ac:dyDescent="0.25">
      <c r="A40" s="110" t="s">
        <v>121</v>
      </c>
      <c r="B40" s="106" t="s">
        <v>122</v>
      </c>
      <c r="C40" s="107">
        <v>700000</v>
      </c>
      <c r="D40" s="107">
        <f t="shared" si="15"/>
        <v>0</v>
      </c>
      <c r="E40" s="107">
        <f t="shared" si="16"/>
        <v>0</v>
      </c>
      <c r="F40" s="107">
        <f t="shared" si="17"/>
        <v>700000</v>
      </c>
      <c r="G40" s="107">
        <v>0</v>
      </c>
      <c r="H40" s="107">
        <v>0</v>
      </c>
      <c r="I40" s="107">
        <v>0</v>
      </c>
      <c r="J40" s="107">
        <v>0</v>
      </c>
      <c r="K40" s="107">
        <f t="shared" si="18"/>
        <v>0</v>
      </c>
      <c r="L40" s="107">
        <f t="shared" si="19"/>
        <v>0</v>
      </c>
      <c r="M40" s="107">
        <v>0</v>
      </c>
      <c r="N40" s="107">
        <v>0</v>
      </c>
      <c r="O40" s="109">
        <f t="shared" si="20"/>
        <v>700000</v>
      </c>
      <c r="P40" s="109">
        <f t="shared" si="21"/>
        <v>700000</v>
      </c>
      <c r="Q40" s="109">
        <f t="shared" si="22"/>
        <v>700000</v>
      </c>
      <c r="R40" s="107">
        <v>0</v>
      </c>
      <c r="S40" s="107">
        <v>0</v>
      </c>
      <c r="T40" s="107">
        <v>0</v>
      </c>
      <c r="U40" s="107">
        <v>0</v>
      </c>
      <c r="V40" s="107">
        <v>0</v>
      </c>
      <c r="W40" s="107">
        <v>0</v>
      </c>
      <c r="X40" s="107">
        <v>0</v>
      </c>
      <c r="Y40" s="107">
        <v>0</v>
      </c>
      <c r="Z40" s="107">
        <v>0</v>
      </c>
      <c r="AA40" s="107">
        <v>0</v>
      </c>
      <c r="AB40" s="107">
        <v>0</v>
      </c>
      <c r="AC40" s="107">
        <v>0</v>
      </c>
      <c r="AD40" s="107">
        <v>0</v>
      </c>
      <c r="AE40" s="107">
        <v>0</v>
      </c>
      <c r="AF40" s="107">
        <v>0</v>
      </c>
      <c r="AG40" s="107">
        <v>0</v>
      </c>
      <c r="AH40" s="107">
        <v>0</v>
      </c>
      <c r="AI40" s="107">
        <v>0</v>
      </c>
      <c r="AJ40" s="107">
        <v>0</v>
      </c>
      <c r="AK40" s="107">
        <v>0</v>
      </c>
      <c r="AL40" s="107">
        <v>0</v>
      </c>
      <c r="AM40" s="107">
        <v>0</v>
      </c>
      <c r="AN40" s="107">
        <v>0</v>
      </c>
      <c r="AO40" s="107">
        <v>0</v>
      </c>
      <c r="AP40" s="107">
        <v>0</v>
      </c>
      <c r="AQ40" s="107">
        <v>0</v>
      </c>
      <c r="AR40" s="107">
        <v>0</v>
      </c>
      <c r="AS40" s="107">
        <f t="shared" si="23"/>
        <v>0</v>
      </c>
      <c r="AT40" s="107"/>
      <c r="AU40" s="107">
        <v>0</v>
      </c>
      <c r="AV40" s="107">
        <v>0</v>
      </c>
      <c r="AW40" s="107">
        <v>0</v>
      </c>
      <c r="AX40" s="107">
        <v>0</v>
      </c>
      <c r="AY40" s="107">
        <f t="shared" si="24"/>
        <v>0</v>
      </c>
      <c r="AZ40" s="107">
        <v>0</v>
      </c>
      <c r="BA40" s="107">
        <v>0</v>
      </c>
      <c r="BB40" s="107">
        <v>0</v>
      </c>
      <c r="BC40" s="107">
        <v>0</v>
      </c>
      <c r="BD40" s="107">
        <v>0</v>
      </c>
      <c r="BE40" s="107">
        <v>0</v>
      </c>
      <c r="BF40" s="107">
        <v>0</v>
      </c>
      <c r="BG40" s="107">
        <f t="shared" si="25"/>
        <v>0</v>
      </c>
    </row>
    <row r="41" spans="1:59" x14ac:dyDescent="0.25">
      <c r="A41" s="110" t="s">
        <v>123</v>
      </c>
      <c r="B41" s="106" t="s">
        <v>124</v>
      </c>
      <c r="C41" s="107">
        <v>450000</v>
      </c>
      <c r="D41" s="107">
        <f t="shared" si="15"/>
        <v>0</v>
      </c>
      <c r="E41" s="107">
        <f t="shared" si="16"/>
        <v>0</v>
      </c>
      <c r="F41" s="107">
        <f t="shared" si="17"/>
        <v>450000</v>
      </c>
      <c r="G41" s="107">
        <v>0</v>
      </c>
      <c r="H41" s="107">
        <v>10500</v>
      </c>
      <c r="I41" s="107">
        <v>97076.58</v>
      </c>
      <c r="J41" s="107">
        <v>87423.42</v>
      </c>
      <c r="K41" s="107">
        <f t="shared" si="18"/>
        <v>195000</v>
      </c>
      <c r="L41" s="107">
        <f t="shared" si="19"/>
        <v>195000</v>
      </c>
      <c r="M41" s="107">
        <v>37500</v>
      </c>
      <c r="N41" s="107">
        <v>0</v>
      </c>
      <c r="O41" s="109">
        <f t="shared" si="20"/>
        <v>255000</v>
      </c>
      <c r="P41" s="109">
        <f t="shared" si="21"/>
        <v>412500</v>
      </c>
      <c r="Q41" s="109">
        <f t="shared" si="22"/>
        <v>255000</v>
      </c>
      <c r="R41" s="107">
        <v>0</v>
      </c>
      <c r="S41" s="107">
        <v>0</v>
      </c>
      <c r="T41" s="107">
        <v>0</v>
      </c>
      <c r="U41" s="107">
        <v>0</v>
      </c>
      <c r="V41" s="107">
        <v>0</v>
      </c>
      <c r="W41" s="107">
        <v>0</v>
      </c>
      <c r="X41" s="107">
        <v>0</v>
      </c>
      <c r="Y41" s="107">
        <v>0</v>
      </c>
      <c r="Z41" s="107">
        <v>0</v>
      </c>
      <c r="AA41" s="107">
        <v>0</v>
      </c>
      <c r="AB41" s="107">
        <v>0</v>
      </c>
      <c r="AC41" s="107">
        <v>0</v>
      </c>
      <c r="AD41" s="107">
        <v>0</v>
      </c>
      <c r="AE41" s="107">
        <v>0</v>
      </c>
      <c r="AF41" s="107">
        <v>0</v>
      </c>
      <c r="AG41" s="107">
        <v>0</v>
      </c>
      <c r="AH41" s="107">
        <v>0</v>
      </c>
      <c r="AI41" s="107">
        <v>0</v>
      </c>
      <c r="AJ41" s="107">
        <v>0</v>
      </c>
      <c r="AK41" s="107">
        <v>0</v>
      </c>
      <c r="AL41" s="107">
        <v>0</v>
      </c>
      <c r="AM41" s="107">
        <v>0</v>
      </c>
      <c r="AN41" s="107">
        <v>0</v>
      </c>
      <c r="AO41" s="107">
        <v>0</v>
      </c>
      <c r="AP41" s="107">
        <v>0</v>
      </c>
      <c r="AQ41" s="107">
        <v>0</v>
      </c>
      <c r="AR41" s="107">
        <v>0</v>
      </c>
      <c r="AS41" s="107">
        <f t="shared" si="23"/>
        <v>0</v>
      </c>
      <c r="AT41" s="107"/>
      <c r="AU41" s="107">
        <v>0</v>
      </c>
      <c r="AV41" s="107">
        <v>0</v>
      </c>
      <c r="AW41" s="107">
        <v>0</v>
      </c>
      <c r="AX41" s="107">
        <v>0</v>
      </c>
      <c r="AY41" s="107">
        <f t="shared" si="24"/>
        <v>0</v>
      </c>
      <c r="AZ41" s="107">
        <v>0</v>
      </c>
      <c r="BA41" s="107">
        <v>0</v>
      </c>
      <c r="BB41" s="107">
        <v>0</v>
      </c>
      <c r="BC41" s="107">
        <v>0</v>
      </c>
      <c r="BD41" s="107">
        <v>0</v>
      </c>
      <c r="BE41" s="107">
        <v>0</v>
      </c>
      <c r="BF41" s="107">
        <v>0</v>
      </c>
      <c r="BG41" s="107">
        <f t="shared" si="25"/>
        <v>0</v>
      </c>
    </row>
    <row r="42" spans="1:59" x14ac:dyDescent="0.25">
      <c r="A42" s="110" t="s">
        <v>125</v>
      </c>
      <c r="B42" s="106" t="s">
        <v>126</v>
      </c>
      <c r="C42" s="107">
        <v>7000000</v>
      </c>
      <c r="D42" s="107">
        <f t="shared" si="15"/>
        <v>0</v>
      </c>
      <c r="E42" s="107">
        <f t="shared" si="16"/>
        <v>0</v>
      </c>
      <c r="F42" s="107">
        <f t="shared" si="17"/>
        <v>7000000</v>
      </c>
      <c r="G42" s="107">
        <v>0</v>
      </c>
      <c r="H42" s="107">
        <v>0</v>
      </c>
      <c r="I42" s="107">
        <v>0</v>
      </c>
      <c r="J42" s="107">
        <v>0</v>
      </c>
      <c r="K42" s="107">
        <f t="shared" si="18"/>
        <v>0</v>
      </c>
      <c r="L42" s="107">
        <f t="shared" si="19"/>
        <v>0</v>
      </c>
      <c r="M42" s="107">
        <v>7000000</v>
      </c>
      <c r="N42" s="107">
        <v>-7000000</v>
      </c>
      <c r="O42" s="109">
        <f t="shared" si="20"/>
        <v>7000000</v>
      </c>
      <c r="P42" s="109">
        <f t="shared" si="21"/>
        <v>0</v>
      </c>
      <c r="Q42" s="109">
        <f t="shared" si="22"/>
        <v>0</v>
      </c>
      <c r="R42" s="107">
        <v>0</v>
      </c>
      <c r="S42" s="107">
        <v>0</v>
      </c>
      <c r="T42" s="107">
        <v>0</v>
      </c>
      <c r="U42" s="107">
        <v>0</v>
      </c>
      <c r="V42" s="107">
        <v>0</v>
      </c>
      <c r="W42" s="107">
        <v>0</v>
      </c>
      <c r="X42" s="107">
        <v>0</v>
      </c>
      <c r="Y42" s="107">
        <v>0</v>
      </c>
      <c r="Z42" s="107">
        <v>0</v>
      </c>
      <c r="AA42" s="107">
        <v>0</v>
      </c>
      <c r="AB42" s="107">
        <v>0</v>
      </c>
      <c r="AC42" s="107">
        <v>0</v>
      </c>
      <c r="AD42" s="107">
        <v>0</v>
      </c>
      <c r="AE42" s="107">
        <v>0</v>
      </c>
      <c r="AF42" s="107">
        <v>0</v>
      </c>
      <c r="AG42" s="107">
        <v>0</v>
      </c>
      <c r="AH42" s="107">
        <v>0</v>
      </c>
      <c r="AI42" s="107">
        <v>0</v>
      </c>
      <c r="AJ42" s="107">
        <v>0</v>
      </c>
      <c r="AK42" s="107">
        <v>0</v>
      </c>
      <c r="AL42" s="107">
        <v>0</v>
      </c>
      <c r="AM42" s="107">
        <v>0</v>
      </c>
      <c r="AN42" s="107">
        <v>0</v>
      </c>
      <c r="AO42" s="107">
        <v>0</v>
      </c>
      <c r="AP42" s="107">
        <v>0</v>
      </c>
      <c r="AQ42" s="107">
        <v>0</v>
      </c>
      <c r="AR42" s="107">
        <v>0</v>
      </c>
      <c r="AS42" s="107">
        <f t="shared" si="23"/>
        <v>0</v>
      </c>
      <c r="AT42" s="107"/>
      <c r="AU42" s="107">
        <v>0</v>
      </c>
      <c r="AV42" s="107">
        <v>0</v>
      </c>
      <c r="AW42" s="107">
        <v>0</v>
      </c>
      <c r="AX42" s="107">
        <v>0</v>
      </c>
      <c r="AY42" s="107">
        <f t="shared" si="24"/>
        <v>0</v>
      </c>
      <c r="AZ42" s="107">
        <v>0</v>
      </c>
      <c r="BA42" s="107">
        <v>0</v>
      </c>
      <c r="BB42" s="107">
        <v>0</v>
      </c>
      <c r="BC42" s="107">
        <v>0</v>
      </c>
      <c r="BD42" s="107">
        <v>0</v>
      </c>
      <c r="BE42" s="107">
        <v>0</v>
      </c>
      <c r="BF42" s="107">
        <v>0</v>
      </c>
      <c r="BG42" s="107">
        <f t="shared" si="25"/>
        <v>0</v>
      </c>
    </row>
    <row r="43" spans="1:59" x14ac:dyDescent="0.25">
      <c r="A43" s="110" t="s">
        <v>127</v>
      </c>
      <c r="B43" s="106" t="s">
        <v>128</v>
      </c>
      <c r="C43" s="107">
        <v>0</v>
      </c>
      <c r="D43" s="107">
        <f t="shared" si="15"/>
        <v>0</v>
      </c>
      <c r="E43" s="107">
        <f t="shared" si="16"/>
        <v>0</v>
      </c>
      <c r="F43" s="107">
        <f t="shared" si="17"/>
        <v>0</v>
      </c>
      <c r="G43" s="107">
        <v>0</v>
      </c>
      <c r="H43" s="107">
        <v>0</v>
      </c>
      <c r="I43" s="107">
        <v>0</v>
      </c>
      <c r="J43" s="107">
        <v>0</v>
      </c>
      <c r="K43" s="107">
        <f t="shared" si="18"/>
        <v>0</v>
      </c>
      <c r="L43" s="107">
        <f t="shared" si="19"/>
        <v>0</v>
      </c>
      <c r="M43" s="107">
        <v>0</v>
      </c>
      <c r="N43" s="107">
        <v>0</v>
      </c>
      <c r="O43" s="109">
        <f t="shared" si="20"/>
        <v>0</v>
      </c>
      <c r="P43" s="109">
        <f t="shared" si="21"/>
        <v>0</v>
      </c>
      <c r="Q43" s="109">
        <f t="shared" si="22"/>
        <v>0</v>
      </c>
      <c r="R43" s="107">
        <v>0</v>
      </c>
      <c r="S43" s="107">
        <v>0</v>
      </c>
      <c r="T43" s="107">
        <v>0</v>
      </c>
      <c r="U43" s="107">
        <v>0</v>
      </c>
      <c r="V43" s="107">
        <v>0</v>
      </c>
      <c r="W43" s="107">
        <v>0</v>
      </c>
      <c r="X43" s="107">
        <v>0</v>
      </c>
      <c r="Y43" s="107">
        <v>0</v>
      </c>
      <c r="Z43" s="107">
        <v>0</v>
      </c>
      <c r="AA43" s="107">
        <v>0</v>
      </c>
      <c r="AB43" s="107">
        <v>0</v>
      </c>
      <c r="AC43" s="107">
        <v>0</v>
      </c>
      <c r="AD43" s="107">
        <v>0</v>
      </c>
      <c r="AE43" s="107">
        <v>0</v>
      </c>
      <c r="AF43" s="107">
        <v>0</v>
      </c>
      <c r="AG43" s="107">
        <v>0</v>
      </c>
      <c r="AH43" s="107">
        <v>0</v>
      </c>
      <c r="AI43" s="107">
        <v>0</v>
      </c>
      <c r="AJ43" s="107">
        <v>0</v>
      </c>
      <c r="AK43" s="107">
        <v>0</v>
      </c>
      <c r="AL43" s="107">
        <v>0</v>
      </c>
      <c r="AM43" s="107">
        <v>0</v>
      </c>
      <c r="AN43" s="107">
        <v>0</v>
      </c>
      <c r="AO43" s="107">
        <v>0</v>
      </c>
      <c r="AP43" s="107">
        <v>0</v>
      </c>
      <c r="AQ43" s="107">
        <v>0</v>
      </c>
      <c r="AR43" s="107">
        <v>0</v>
      </c>
      <c r="AS43" s="107">
        <f t="shared" si="23"/>
        <v>0</v>
      </c>
      <c r="AT43" s="107"/>
      <c r="AU43" s="107">
        <v>0</v>
      </c>
      <c r="AV43" s="107">
        <v>0</v>
      </c>
      <c r="AW43" s="107">
        <v>0</v>
      </c>
      <c r="AX43" s="107">
        <v>0</v>
      </c>
      <c r="AY43" s="107">
        <f t="shared" si="24"/>
        <v>0</v>
      </c>
      <c r="AZ43" s="107">
        <v>0</v>
      </c>
      <c r="BA43" s="107">
        <v>0</v>
      </c>
      <c r="BB43" s="107">
        <v>0</v>
      </c>
      <c r="BC43" s="107">
        <v>0</v>
      </c>
      <c r="BD43" s="107">
        <v>0</v>
      </c>
      <c r="BE43" s="107">
        <v>0</v>
      </c>
      <c r="BF43" s="107">
        <v>0</v>
      </c>
      <c r="BG43" s="107">
        <f t="shared" si="25"/>
        <v>0</v>
      </c>
    </row>
    <row r="44" spans="1:59" x14ac:dyDescent="0.25">
      <c r="A44" s="110" t="s">
        <v>129</v>
      </c>
      <c r="B44" s="106" t="s">
        <v>130</v>
      </c>
      <c r="C44" s="107">
        <v>5470086</v>
      </c>
      <c r="D44" s="107">
        <f t="shared" si="15"/>
        <v>0</v>
      </c>
      <c r="E44" s="107">
        <f t="shared" si="16"/>
        <v>0</v>
      </c>
      <c r="F44" s="107">
        <f t="shared" si="17"/>
        <v>5470086</v>
      </c>
      <c r="G44" s="107">
        <v>0</v>
      </c>
      <c r="H44" s="107">
        <v>7875</v>
      </c>
      <c r="I44" s="107">
        <v>0</v>
      </c>
      <c r="J44" s="107">
        <v>0</v>
      </c>
      <c r="K44" s="107">
        <f t="shared" si="18"/>
        <v>7875</v>
      </c>
      <c r="L44" s="107">
        <f t="shared" si="19"/>
        <v>7875</v>
      </c>
      <c r="M44" s="107">
        <v>0</v>
      </c>
      <c r="N44" s="107">
        <v>0</v>
      </c>
      <c r="O44" s="109">
        <f t="shared" si="20"/>
        <v>5462211</v>
      </c>
      <c r="P44" s="109">
        <f t="shared" si="21"/>
        <v>5470086</v>
      </c>
      <c r="Q44" s="109">
        <f t="shared" si="22"/>
        <v>5462211</v>
      </c>
      <c r="R44" s="107">
        <v>0</v>
      </c>
      <c r="S44" s="107">
        <v>0</v>
      </c>
      <c r="T44" s="107">
        <v>0</v>
      </c>
      <c r="U44" s="107">
        <v>0</v>
      </c>
      <c r="V44" s="107">
        <v>0</v>
      </c>
      <c r="W44" s="107">
        <v>0</v>
      </c>
      <c r="X44" s="107">
        <v>0</v>
      </c>
      <c r="Y44" s="107">
        <v>0</v>
      </c>
      <c r="Z44" s="107">
        <v>0</v>
      </c>
      <c r="AA44" s="107">
        <v>0</v>
      </c>
      <c r="AB44" s="107">
        <v>0</v>
      </c>
      <c r="AC44" s="107">
        <v>0</v>
      </c>
      <c r="AD44" s="107">
        <v>0</v>
      </c>
      <c r="AE44" s="107">
        <v>0</v>
      </c>
      <c r="AF44" s="107">
        <v>0</v>
      </c>
      <c r="AG44" s="107">
        <v>0</v>
      </c>
      <c r="AH44" s="107">
        <v>0</v>
      </c>
      <c r="AI44" s="107">
        <v>0</v>
      </c>
      <c r="AJ44" s="107">
        <v>0</v>
      </c>
      <c r="AK44" s="107">
        <v>0</v>
      </c>
      <c r="AL44" s="107">
        <v>0</v>
      </c>
      <c r="AM44" s="107">
        <v>0</v>
      </c>
      <c r="AN44" s="107">
        <v>0</v>
      </c>
      <c r="AO44" s="107">
        <v>0</v>
      </c>
      <c r="AP44" s="107">
        <v>0</v>
      </c>
      <c r="AQ44" s="107">
        <v>0</v>
      </c>
      <c r="AR44" s="107">
        <v>0</v>
      </c>
      <c r="AS44" s="107">
        <f>SUM(R44:AR44)</f>
        <v>0</v>
      </c>
      <c r="AT44" s="107"/>
      <c r="AU44" s="107">
        <v>0</v>
      </c>
      <c r="AV44" s="107">
        <v>0</v>
      </c>
      <c r="AW44" s="107">
        <v>0</v>
      </c>
      <c r="AX44" s="107">
        <v>0</v>
      </c>
      <c r="AY44" s="107">
        <f t="shared" si="24"/>
        <v>0</v>
      </c>
      <c r="AZ44" s="107">
        <v>0</v>
      </c>
      <c r="BA44" s="107">
        <v>0</v>
      </c>
      <c r="BB44" s="107">
        <v>0</v>
      </c>
      <c r="BC44" s="107">
        <v>0</v>
      </c>
      <c r="BD44" s="107">
        <v>0</v>
      </c>
      <c r="BE44" s="107">
        <v>0</v>
      </c>
      <c r="BF44" s="107">
        <v>0</v>
      </c>
      <c r="BG44" s="107">
        <f t="shared" si="25"/>
        <v>0</v>
      </c>
    </row>
    <row r="45" spans="1:59" x14ac:dyDescent="0.25">
      <c r="A45" s="110" t="s">
        <v>131</v>
      </c>
      <c r="B45" s="106" t="s">
        <v>132</v>
      </c>
      <c r="C45" s="107">
        <v>0</v>
      </c>
      <c r="D45" s="107">
        <f t="shared" si="15"/>
        <v>0</v>
      </c>
      <c r="E45" s="107">
        <f t="shared" si="16"/>
        <v>0</v>
      </c>
      <c r="F45" s="107">
        <f t="shared" si="17"/>
        <v>0</v>
      </c>
      <c r="G45" s="107">
        <v>0</v>
      </c>
      <c r="H45" s="107">
        <v>0</v>
      </c>
      <c r="I45" s="107">
        <v>0</v>
      </c>
      <c r="J45" s="107">
        <v>0</v>
      </c>
      <c r="K45" s="107">
        <f t="shared" si="18"/>
        <v>0</v>
      </c>
      <c r="L45" s="107">
        <f t="shared" si="19"/>
        <v>0</v>
      </c>
      <c r="M45" s="107">
        <v>0</v>
      </c>
      <c r="N45" s="107">
        <v>0</v>
      </c>
      <c r="O45" s="109">
        <f t="shared" si="20"/>
        <v>0</v>
      </c>
      <c r="P45" s="109">
        <f t="shared" si="21"/>
        <v>0</v>
      </c>
      <c r="Q45" s="109">
        <f t="shared" si="22"/>
        <v>0</v>
      </c>
      <c r="R45" s="107">
        <v>0</v>
      </c>
      <c r="S45" s="107">
        <v>0</v>
      </c>
      <c r="T45" s="107">
        <v>0</v>
      </c>
      <c r="U45" s="107">
        <v>0</v>
      </c>
      <c r="V45" s="107">
        <v>0</v>
      </c>
      <c r="W45" s="107">
        <v>0</v>
      </c>
      <c r="X45" s="107">
        <v>0</v>
      </c>
      <c r="Y45" s="107">
        <v>0</v>
      </c>
      <c r="Z45" s="107">
        <v>0</v>
      </c>
      <c r="AA45" s="107">
        <v>0</v>
      </c>
      <c r="AB45" s="107">
        <v>0</v>
      </c>
      <c r="AC45" s="107">
        <v>0</v>
      </c>
      <c r="AD45" s="107">
        <v>0</v>
      </c>
      <c r="AE45" s="107">
        <v>0</v>
      </c>
      <c r="AF45" s="107">
        <v>0</v>
      </c>
      <c r="AG45" s="107">
        <v>0</v>
      </c>
      <c r="AH45" s="107">
        <v>0</v>
      </c>
      <c r="AI45" s="107">
        <v>0</v>
      </c>
      <c r="AJ45" s="107">
        <v>0</v>
      </c>
      <c r="AK45" s="107">
        <v>0</v>
      </c>
      <c r="AL45" s="107">
        <v>0</v>
      </c>
      <c r="AM45" s="107">
        <v>0</v>
      </c>
      <c r="AN45" s="107">
        <v>0</v>
      </c>
      <c r="AO45" s="107">
        <v>0</v>
      </c>
      <c r="AP45" s="107">
        <v>0</v>
      </c>
      <c r="AQ45" s="107">
        <v>0</v>
      </c>
      <c r="AR45" s="107">
        <v>0</v>
      </c>
      <c r="AS45" s="107">
        <f t="shared" si="23"/>
        <v>0</v>
      </c>
      <c r="AT45" s="107"/>
      <c r="AU45" s="107">
        <v>0</v>
      </c>
      <c r="AV45" s="107">
        <v>0</v>
      </c>
      <c r="AW45" s="107">
        <v>0</v>
      </c>
      <c r="AX45" s="107">
        <v>0</v>
      </c>
      <c r="AY45" s="107"/>
      <c r="AZ45" s="107">
        <v>0</v>
      </c>
      <c r="BA45" s="107">
        <v>0</v>
      </c>
      <c r="BB45" s="107">
        <v>0</v>
      </c>
      <c r="BC45" s="107">
        <v>0</v>
      </c>
      <c r="BD45" s="107">
        <v>0</v>
      </c>
      <c r="BE45" s="107">
        <v>0</v>
      </c>
      <c r="BF45" s="107">
        <v>0</v>
      </c>
      <c r="BG45" s="107">
        <f t="shared" si="25"/>
        <v>0</v>
      </c>
    </row>
    <row r="46" spans="1:59" x14ac:dyDescent="0.25">
      <c r="A46" s="110" t="s">
        <v>133</v>
      </c>
      <c r="B46" s="106" t="s">
        <v>134</v>
      </c>
      <c r="C46" s="107">
        <v>0</v>
      </c>
      <c r="D46" s="107">
        <f t="shared" si="15"/>
        <v>0</v>
      </c>
      <c r="E46" s="107">
        <f t="shared" si="16"/>
        <v>0</v>
      </c>
      <c r="F46" s="107">
        <f t="shared" si="17"/>
        <v>0</v>
      </c>
      <c r="G46" s="107">
        <v>0</v>
      </c>
      <c r="H46" s="107">
        <v>0</v>
      </c>
      <c r="I46" s="107">
        <v>0</v>
      </c>
      <c r="J46" s="107">
        <v>0</v>
      </c>
      <c r="K46" s="107">
        <f t="shared" si="18"/>
        <v>0</v>
      </c>
      <c r="L46" s="107">
        <f t="shared" si="19"/>
        <v>0</v>
      </c>
      <c r="M46" s="107">
        <v>0</v>
      </c>
      <c r="N46" s="107">
        <v>0</v>
      </c>
      <c r="O46" s="109">
        <f t="shared" si="20"/>
        <v>0</v>
      </c>
      <c r="P46" s="109">
        <f t="shared" si="21"/>
        <v>0</v>
      </c>
      <c r="Q46" s="109">
        <f t="shared" si="22"/>
        <v>0</v>
      </c>
      <c r="R46" s="107">
        <v>0</v>
      </c>
      <c r="S46" s="107">
        <v>0</v>
      </c>
      <c r="T46" s="107">
        <v>0</v>
      </c>
      <c r="U46" s="107">
        <v>0</v>
      </c>
      <c r="V46" s="107">
        <v>0</v>
      </c>
      <c r="W46" s="107">
        <v>0</v>
      </c>
      <c r="X46" s="107">
        <v>0</v>
      </c>
      <c r="Y46" s="107">
        <v>0</v>
      </c>
      <c r="Z46" s="107">
        <v>0</v>
      </c>
      <c r="AA46" s="107">
        <v>0</v>
      </c>
      <c r="AB46" s="107">
        <v>0</v>
      </c>
      <c r="AC46" s="107">
        <v>0</v>
      </c>
      <c r="AD46" s="107">
        <v>0</v>
      </c>
      <c r="AE46" s="107">
        <v>0</v>
      </c>
      <c r="AF46" s="107">
        <v>0</v>
      </c>
      <c r="AG46" s="107">
        <v>0</v>
      </c>
      <c r="AH46" s="107">
        <v>0</v>
      </c>
      <c r="AI46" s="107">
        <v>0</v>
      </c>
      <c r="AJ46" s="107">
        <v>0</v>
      </c>
      <c r="AK46" s="107">
        <v>0</v>
      </c>
      <c r="AL46" s="107">
        <v>0</v>
      </c>
      <c r="AM46" s="107">
        <v>0</v>
      </c>
      <c r="AN46" s="107">
        <v>0</v>
      </c>
      <c r="AO46" s="107">
        <v>0</v>
      </c>
      <c r="AP46" s="107">
        <v>0</v>
      </c>
      <c r="AQ46" s="107">
        <v>0</v>
      </c>
      <c r="AR46" s="107">
        <v>0</v>
      </c>
      <c r="AS46" s="107">
        <f t="shared" si="23"/>
        <v>0</v>
      </c>
      <c r="AT46" s="107"/>
      <c r="AU46" s="107">
        <v>0</v>
      </c>
      <c r="AV46" s="107">
        <v>0</v>
      </c>
      <c r="AW46" s="107">
        <v>0</v>
      </c>
      <c r="AX46" s="107">
        <v>0</v>
      </c>
      <c r="AY46" s="107">
        <f t="shared" si="24"/>
        <v>0</v>
      </c>
      <c r="AZ46" s="107">
        <v>0</v>
      </c>
      <c r="BA46" s="107">
        <v>0</v>
      </c>
      <c r="BB46" s="107">
        <v>0</v>
      </c>
      <c r="BC46" s="107">
        <v>0</v>
      </c>
      <c r="BD46" s="107">
        <v>0</v>
      </c>
      <c r="BE46" s="107">
        <v>0</v>
      </c>
      <c r="BF46" s="107">
        <v>0</v>
      </c>
      <c r="BG46" s="107">
        <f t="shared" si="25"/>
        <v>0</v>
      </c>
    </row>
    <row r="47" spans="1:59" x14ac:dyDescent="0.25">
      <c r="A47" s="110" t="s">
        <v>135</v>
      </c>
      <c r="B47" s="106" t="s">
        <v>136</v>
      </c>
      <c r="C47" s="107">
        <v>0</v>
      </c>
      <c r="D47" s="107">
        <f t="shared" si="15"/>
        <v>0</v>
      </c>
      <c r="E47" s="107">
        <f t="shared" si="16"/>
        <v>0</v>
      </c>
      <c r="F47" s="107">
        <f t="shared" si="17"/>
        <v>0</v>
      </c>
      <c r="G47" s="107">
        <v>0</v>
      </c>
      <c r="H47" s="107">
        <v>0</v>
      </c>
      <c r="I47" s="107">
        <v>0</v>
      </c>
      <c r="J47" s="107">
        <v>0</v>
      </c>
      <c r="K47" s="107">
        <f t="shared" si="18"/>
        <v>0</v>
      </c>
      <c r="L47" s="107">
        <f t="shared" si="19"/>
        <v>0</v>
      </c>
      <c r="M47" s="107">
        <v>0</v>
      </c>
      <c r="N47" s="107">
        <v>0</v>
      </c>
      <c r="O47" s="109">
        <f t="shared" si="20"/>
        <v>0</v>
      </c>
      <c r="P47" s="109">
        <f t="shared" si="21"/>
        <v>0</v>
      </c>
      <c r="Q47" s="109">
        <f t="shared" si="22"/>
        <v>0</v>
      </c>
      <c r="R47" s="107">
        <v>0</v>
      </c>
      <c r="S47" s="107">
        <v>0</v>
      </c>
      <c r="T47" s="107">
        <v>0</v>
      </c>
      <c r="U47" s="107">
        <v>0</v>
      </c>
      <c r="V47" s="107">
        <v>0</v>
      </c>
      <c r="W47" s="107">
        <v>0</v>
      </c>
      <c r="X47" s="107">
        <v>0</v>
      </c>
      <c r="Y47" s="107">
        <v>0</v>
      </c>
      <c r="Z47" s="107">
        <v>0</v>
      </c>
      <c r="AA47" s="107">
        <v>0</v>
      </c>
      <c r="AB47" s="107">
        <v>0</v>
      </c>
      <c r="AC47" s="107">
        <v>0</v>
      </c>
      <c r="AD47" s="107">
        <v>0</v>
      </c>
      <c r="AE47" s="107">
        <v>0</v>
      </c>
      <c r="AF47" s="107">
        <v>0</v>
      </c>
      <c r="AG47" s="107">
        <v>0</v>
      </c>
      <c r="AH47" s="107">
        <v>0</v>
      </c>
      <c r="AI47" s="107">
        <v>0</v>
      </c>
      <c r="AJ47" s="107">
        <v>0</v>
      </c>
      <c r="AK47" s="107">
        <v>0</v>
      </c>
      <c r="AL47" s="107">
        <v>0</v>
      </c>
      <c r="AM47" s="107">
        <v>0</v>
      </c>
      <c r="AN47" s="107">
        <v>0</v>
      </c>
      <c r="AO47" s="107">
        <v>0</v>
      </c>
      <c r="AP47" s="107">
        <v>0</v>
      </c>
      <c r="AQ47" s="107">
        <v>0</v>
      </c>
      <c r="AR47" s="107">
        <v>0</v>
      </c>
      <c r="AS47" s="107">
        <f t="shared" si="23"/>
        <v>0</v>
      </c>
      <c r="AT47" s="107"/>
      <c r="AU47" s="107">
        <v>0</v>
      </c>
      <c r="AV47" s="107">
        <v>0</v>
      </c>
      <c r="AW47" s="107">
        <v>0</v>
      </c>
      <c r="AX47" s="107">
        <v>0</v>
      </c>
      <c r="AY47" s="107">
        <f t="shared" si="24"/>
        <v>0</v>
      </c>
      <c r="AZ47" s="107">
        <v>0</v>
      </c>
      <c r="BA47" s="107">
        <v>0</v>
      </c>
      <c r="BB47" s="107">
        <v>0</v>
      </c>
      <c r="BC47" s="107">
        <v>0</v>
      </c>
      <c r="BD47" s="107">
        <v>0</v>
      </c>
      <c r="BE47" s="107">
        <v>0</v>
      </c>
      <c r="BF47" s="107">
        <v>0</v>
      </c>
      <c r="BG47" s="107">
        <f t="shared" si="25"/>
        <v>0</v>
      </c>
    </row>
    <row r="48" spans="1:59" x14ac:dyDescent="0.25">
      <c r="A48" s="110" t="s">
        <v>137</v>
      </c>
      <c r="B48" s="106" t="s">
        <v>138</v>
      </c>
      <c r="C48" s="107">
        <v>0</v>
      </c>
      <c r="D48" s="107">
        <f t="shared" si="15"/>
        <v>0</v>
      </c>
      <c r="E48" s="107">
        <f t="shared" si="16"/>
        <v>0</v>
      </c>
      <c r="F48" s="107">
        <f t="shared" si="17"/>
        <v>0</v>
      </c>
      <c r="G48" s="107">
        <v>0</v>
      </c>
      <c r="H48" s="107">
        <v>0</v>
      </c>
      <c r="I48" s="107">
        <v>0</v>
      </c>
      <c r="J48" s="107">
        <v>0</v>
      </c>
      <c r="K48" s="107">
        <f t="shared" si="18"/>
        <v>0</v>
      </c>
      <c r="L48" s="107">
        <f t="shared" si="19"/>
        <v>0</v>
      </c>
      <c r="M48" s="107">
        <v>0</v>
      </c>
      <c r="N48" s="107">
        <v>0</v>
      </c>
      <c r="O48" s="109">
        <f t="shared" si="20"/>
        <v>0</v>
      </c>
      <c r="P48" s="109">
        <f t="shared" si="21"/>
        <v>0</v>
      </c>
      <c r="Q48" s="109">
        <f t="shared" si="22"/>
        <v>0</v>
      </c>
      <c r="R48" s="107">
        <v>0</v>
      </c>
      <c r="S48" s="107">
        <v>0</v>
      </c>
      <c r="T48" s="107">
        <v>0</v>
      </c>
      <c r="U48" s="107">
        <v>0</v>
      </c>
      <c r="V48" s="107">
        <v>0</v>
      </c>
      <c r="W48" s="107">
        <v>0</v>
      </c>
      <c r="X48" s="107">
        <v>0</v>
      </c>
      <c r="Y48" s="107">
        <v>0</v>
      </c>
      <c r="Z48" s="107">
        <v>0</v>
      </c>
      <c r="AA48" s="107">
        <v>0</v>
      </c>
      <c r="AB48" s="107">
        <v>0</v>
      </c>
      <c r="AC48" s="107">
        <v>0</v>
      </c>
      <c r="AD48" s="107">
        <v>0</v>
      </c>
      <c r="AE48" s="107">
        <v>0</v>
      </c>
      <c r="AF48" s="107">
        <v>0</v>
      </c>
      <c r="AG48" s="107">
        <v>0</v>
      </c>
      <c r="AH48" s="107">
        <v>0</v>
      </c>
      <c r="AI48" s="107">
        <v>0</v>
      </c>
      <c r="AJ48" s="107">
        <v>0</v>
      </c>
      <c r="AK48" s="107">
        <v>0</v>
      </c>
      <c r="AL48" s="107">
        <v>0</v>
      </c>
      <c r="AM48" s="107">
        <v>0</v>
      </c>
      <c r="AN48" s="107">
        <v>0</v>
      </c>
      <c r="AO48" s="107">
        <v>0</v>
      </c>
      <c r="AP48" s="107">
        <v>0</v>
      </c>
      <c r="AQ48" s="107">
        <v>0</v>
      </c>
      <c r="AR48" s="107">
        <v>0</v>
      </c>
      <c r="AS48" s="107">
        <f t="shared" si="23"/>
        <v>0</v>
      </c>
      <c r="AT48" s="107"/>
      <c r="AU48" s="107">
        <v>0</v>
      </c>
      <c r="AV48" s="107">
        <v>0</v>
      </c>
      <c r="AW48" s="107">
        <v>0</v>
      </c>
      <c r="AX48" s="107">
        <v>0</v>
      </c>
      <c r="AY48" s="107">
        <f t="shared" si="24"/>
        <v>0</v>
      </c>
      <c r="AZ48" s="107">
        <v>0</v>
      </c>
      <c r="BA48" s="107">
        <v>0</v>
      </c>
      <c r="BB48" s="107">
        <v>0</v>
      </c>
      <c r="BC48" s="107">
        <v>0</v>
      </c>
      <c r="BD48" s="107">
        <v>0</v>
      </c>
      <c r="BE48" s="107">
        <v>0</v>
      </c>
      <c r="BF48" s="107">
        <v>0</v>
      </c>
      <c r="BG48" s="107">
        <f t="shared" si="25"/>
        <v>0</v>
      </c>
    </row>
    <row r="49" spans="1:63" x14ac:dyDescent="0.25">
      <c r="A49" s="110" t="s">
        <v>139</v>
      </c>
      <c r="B49" s="106" t="s">
        <v>140</v>
      </c>
      <c r="C49" s="107">
        <v>91602110</v>
      </c>
      <c r="D49" s="107">
        <f t="shared" si="15"/>
        <v>0</v>
      </c>
      <c r="E49" s="107">
        <f t="shared" si="16"/>
        <v>0</v>
      </c>
      <c r="F49" s="107">
        <f t="shared" si="17"/>
        <v>91602110</v>
      </c>
      <c r="G49" s="107">
        <v>0</v>
      </c>
      <c r="H49" s="107">
        <v>0</v>
      </c>
      <c r="I49" s="107">
        <v>7074216.5199999996</v>
      </c>
      <c r="J49" s="107">
        <v>56500</v>
      </c>
      <c r="K49" s="107">
        <f t="shared" si="18"/>
        <v>7130716.5199999996</v>
      </c>
      <c r="L49" s="107">
        <f t="shared" si="19"/>
        <v>7130716.5199999996</v>
      </c>
      <c r="M49" s="107">
        <v>62255832.159999996</v>
      </c>
      <c r="N49" s="107">
        <v>-55125115.640000001</v>
      </c>
      <c r="O49" s="109">
        <f t="shared" si="20"/>
        <v>84471393.480000004</v>
      </c>
      <c r="P49" s="109">
        <f t="shared" si="21"/>
        <v>29346277.840000004</v>
      </c>
      <c r="Q49" s="109">
        <f t="shared" si="22"/>
        <v>29346277.840000004</v>
      </c>
      <c r="R49" s="107">
        <v>0</v>
      </c>
      <c r="S49" s="107">
        <v>0</v>
      </c>
      <c r="T49" s="107">
        <v>0</v>
      </c>
      <c r="U49" s="107">
        <v>0</v>
      </c>
      <c r="V49" s="107">
        <v>0</v>
      </c>
      <c r="W49" s="107">
        <v>0</v>
      </c>
      <c r="X49" s="107">
        <v>0</v>
      </c>
      <c r="Y49" s="107">
        <v>0</v>
      </c>
      <c r="Z49" s="107">
        <v>0</v>
      </c>
      <c r="AA49" s="107">
        <v>0</v>
      </c>
      <c r="AB49" s="107">
        <v>0</v>
      </c>
      <c r="AC49" s="107">
        <v>0</v>
      </c>
      <c r="AD49" s="107">
        <v>0</v>
      </c>
      <c r="AE49" s="107">
        <v>0</v>
      </c>
      <c r="AF49" s="107">
        <v>0</v>
      </c>
      <c r="AG49" s="107">
        <v>0</v>
      </c>
      <c r="AH49" s="107">
        <v>0</v>
      </c>
      <c r="AI49" s="107">
        <v>0</v>
      </c>
      <c r="AJ49" s="107">
        <v>0</v>
      </c>
      <c r="AK49" s="107">
        <v>0</v>
      </c>
      <c r="AL49" s="107">
        <v>0</v>
      </c>
      <c r="AM49" s="107">
        <v>0</v>
      </c>
      <c r="AN49" s="107">
        <v>0</v>
      </c>
      <c r="AO49" s="107">
        <v>0</v>
      </c>
      <c r="AP49" s="107">
        <v>0</v>
      </c>
      <c r="AQ49" s="107">
        <v>0</v>
      </c>
      <c r="AR49" s="107">
        <v>0</v>
      </c>
      <c r="AS49" s="107">
        <f t="shared" si="23"/>
        <v>0</v>
      </c>
      <c r="AT49" s="107"/>
      <c r="AU49" s="107">
        <v>0</v>
      </c>
      <c r="AV49" s="107">
        <v>0</v>
      </c>
      <c r="AW49" s="107">
        <v>0</v>
      </c>
      <c r="AX49" s="107">
        <v>0</v>
      </c>
      <c r="AY49" s="107">
        <f t="shared" si="24"/>
        <v>0</v>
      </c>
      <c r="AZ49" s="107">
        <v>0</v>
      </c>
      <c r="BA49" s="107">
        <v>0</v>
      </c>
      <c r="BB49" s="107">
        <v>0</v>
      </c>
      <c r="BC49" s="107">
        <v>0</v>
      </c>
      <c r="BD49" s="107">
        <v>0</v>
      </c>
      <c r="BE49" s="107">
        <v>0</v>
      </c>
      <c r="BF49" s="107">
        <v>0</v>
      </c>
      <c r="BG49" s="107">
        <f t="shared" si="25"/>
        <v>0</v>
      </c>
    </row>
    <row r="50" spans="1:63" x14ac:dyDescent="0.25">
      <c r="A50" s="110" t="s">
        <v>141</v>
      </c>
      <c r="B50" s="106" t="s">
        <v>142</v>
      </c>
      <c r="C50" s="107">
        <v>142012500</v>
      </c>
      <c r="D50" s="107">
        <f t="shared" si="15"/>
        <v>0</v>
      </c>
      <c r="E50" s="107">
        <f t="shared" si="16"/>
        <v>0</v>
      </c>
      <c r="F50" s="107">
        <f t="shared" si="17"/>
        <v>142012500</v>
      </c>
      <c r="G50" s="107">
        <v>0</v>
      </c>
      <c r="H50" s="107">
        <v>0</v>
      </c>
      <c r="I50" s="107">
        <v>689846.4</v>
      </c>
      <c r="J50" s="107">
        <v>11609978.65</v>
      </c>
      <c r="K50" s="107">
        <f t="shared" si="18"/>
        <v>12299825.050000001</v>
      </c>
      <c r="L50" s="107">
        <f t="shared" si="19"/>
        <v>12299825.050000001</v>
      </c>
      <c r="M50" s="107">
        <v>59337562</v>
      </c>
      <c r="N50" s="107">
        <v>-47037736.950000003</v>
      </c>
      <c r="O50" s="109">
        <f t="shared" si="20"/>
        <v>129712674.95</v>
      </c>
      <c r="P50" s="109">
        <f t="shared" si="21"/>
        <v>82674938</v>
      </c>
      <c r="Q50" s="109">
        <f t="shared" si="22"/>
        <v>82674938</v>
      </c>
      <c r="R50" s="107">
        <v>0</v>
      </c>
      <c r="S50" s="107">
        <v>0</v>
      </c>
      <c r="T50" s="107">
        <v>0</v>
      </c>
      <c r="U50" s="107">
        <v>0</v>
      </c>
      <c r="V50" s="107">
        <v>0</v>
      </c>
      <c r="W50" s="107">
        <v>0</v>
      </c>
      <c r="X50" s="107">
        <v>0</v>
      </c>
      <c r="Y50" s="107">
        <v>0</v>
      </c>
      <c r="Z50" s="107">
        <v>0</v>
      </c>
      <c r="AA50" s="107">
        <v>0</v>
      </c>
      <c r="AB50" s="107">
        <v>0</v>
      </c>
      <c r="AC50" s="107">
        <v>0</v>
      </c>
      <c r="AD50" s="107">
        <v>0</v>
      </c>
      <c r="AE50" s="107">
        <v>0</v>
      </c>
      <c r="AF50" s="107">
        <v>0</v>
      </c>
      <c r="AG50" s="107">
        <v>0</v>
      </c>
      <c r="AH50" s="107">
        <v>0</v>
      </c>
      <c r="AI50" s="107">
        <v>0</v>
      </c>
      <c r="AJ50" s="107">
        <v>0</v>
      </c>
      <c r="AK50" s="107">
        <v>0</v>
      </c>
      <c r="AL50" s="107">
        <v>0</v>
      </c>
      <c r="AM50" s="107">
        <v>0</v>
      </c>
      <c r="AN50" s="107">
        <v>0</v>
      </c>
      <c r="AO50" s="107">
        <v>0</v>
      </c>
      <c r="AP50" s="107">
        <v>0</v>
      </c>
      <c r="AQ50" s="107">
        <v>0</v>
      </c>
      <c r="AR50" s="107">
        <v>0</v>
      </c>
      <c r="AS50" s="107">
        <f>SUM(R50:AR50)</f>
        <v>0</v>
      </c>
      <c r="AT50" s="107"/>
      <c r="AU50" s="107">
        <v>0</v>
      </c>
      <c r="AV50" s="107">
        <v>0</v>
      </c>
      <c r="AW50" s="107">
        <v>0</v>
      </c>
      <c r="AX50" s="107">
        <v>0</v>
      </c>
      <c r="AY50" s="107">
        <f t="shared" si="24"/>
        <v>0</v>
      </c>
      <c r="AZ50" s="107">
        <v>0</v>
      </c>
      <c r="BA50" s="107">
        <v>0</v>
      </c>
      <c r="BB50" s="107">
        <v>0</v>
      </c>
      <c r="BC50" s="107">
        <v>0</v>
      </c>
      <c r="BD50" s="107">
        <v>0</v>
      </c>
      <c r="BE50" s="107">
        <v>0</v>
      </c>
      <c r="BF50" s="107">
        <v>0</v>
      </c>
      <c r="BG50" s="107">
        <f t="shared" si="25"/>
        <v>0</v>
      </c>
    </row>
    <row r="51" spans="1:63" x14ac:dyDescent="0.25">
      <c r="A51" s="110" t="s">
        <v>143</v>
      </c>
      <c r="B51" s="106" t="s">
        <v>144</v>
      </c>
      <c r="C51" s="107">
        <v>10350000</v>
      </c>
      <c r="D51" s="107">
        <f t="shared" si="15"/>
        <v>0</v>
      </c>
      <c r="E51" s="107">
        <f t="shared" si="16"/>
        <v>0</v>
      </c>
      <c r="F51" s="107">
        <f t="shared" si="17"/>
        <v>10350000</v>
      </c>
      <c r="G51" s="107">
        <v>0</v>
      </c>
      <c r="H51" s="107">
        <v>0</v>
      </c>
      <c r="I51" s="107">
        <v>183585</v>
      </c>
      <c r="J51" s="107">
        <v>1050</v>
      </c>
      <c r="K51" s="107">
        <f t="shared" si="18"/>
        <v>184635</v>
      </c>
      <c r="L51" s="107">
        <f t="shared" si="19"/>
        <v>184635</v>
      </c>
      <c r="M51" s="107">
        <v>9501050</v>
      </c>
      <c r="N51" s="107">
        <v>-9316415</v>
      </c>
      <c r="O51" s="109">
        <f t="shared" si="20"/>
        <v>10165365</v>
      </c>
      <c r="P51" s="109">
        <f t="shared" si="21"/>
        <v>848950</v>
      </c>
      <c r="Q51" s="109">
        <f t="shared" si="22"/>
        <v>848950</v>
      </c>
      <c r="R51" s="107">
        <v>0</v>
      </c>
      <c r="S51" s="107">
        <v>0</v>
      </c>
      <c r="T51" s="107">
        <v>0</v>
      </c>
      <c r="U51" s="107">
        <v>0</v>
      </c>
      <c r="V51" s="107">
        <v>0</v>
      </c>
      <c r="W51" s="107">
        <v>0</v>
      </c>
      <c r="X51" s="107">
        <v>0</v>
      </c>
      <c r="Y51" s="107">
        <v>0</v>
      </c>
      <c r="Z51" s="107">
        <v>0</v>
      </c>
      <c r="AA51" s="107">
        <v>0</v>
      </c>
      <c r="AB51" s="107">
        <v>0</v>
      </c>
      <c r="AC51" s="107">
        <v>0</v>
      </c>
      <c r="AD51" s="107">
        <v>0</v>
      </c>
      <c r="AE51" s="107">
        <v>0</v>
      </c>
      <c r="AF51" s="107">
        <v>0</v>
      </c>
      <c r="AG51" s="107">
        <v>0</v>
      </c>
      <c r="AH51" s="107">
        <v>0</v>
      </c>
      <c r="AI51" s="107">
        <v>0</v>
      </c>
      <c r="AJ51" s="107">
        <v>0</v>
      </c>
      <c r="AK51" s="107">
        <v>0</v>
      </c>
      <c r="AL51" s="107">
        <v>0</v>
      </c>
      <c r="AM51" s="107">
        <v>0</v>
      </c>
      <c r="AN51" s="107">
        <v>0</v>
      </c>
      <c r="AO51" s="107">
        <v>0</v>
      </c>
      <c r="AP51" s="107">
        <v>0</v>
      </c>
      <c r="AQ51" s="107">
        <v>0</v>
      </c>
      <c r="AR51" s="107">
        <v>0</v>
      </c>
      <c r="AS51" s="107">
        <f t="shared" si="23"/>
        <v>0</v>
      </c>
      <c r="AT51" s="107"/>
      <c r="AU51" s="107">
        <v>0</v>
      </c>
      <c r="AV51" s="107">
        <v>0</v>
      </c>
      <c r="AW51" s="107">
        <v>0</v>
      </c>
      <c r="AX51" s="107">
        <v>0</v>
      </c>
      <c r="AY51" s="107">
        <f t="shared" si="24"/>
        <v>0</v>
      </c>
      <c r="AZ51" s="107">
        <v>0</v>
      </c>
      <c r="BA51" s="107">
        <v>0</v>
      </c>
      <c r="BB51" s="107">
        <v>0</v>
      </c>
      <c r="BC51" s="107">
        <v>0</v>
      </c>
      <c r="BD51" s="107">
        <v>0</v>
      </c>
      <c r="BE51" s="107">
        <v>0</v>
      </c>
      <c r="BF51" s="107">
        <v>0</v>
      </c>
      <c r="BG51" s="107">
        <f t="shared" si="25"/>
        <v>0</v>
      </c>
    </row>
    <row r="52" spans="1:63" x14ac:dyDescent="0.25">
      <c r="A52" s="110" t="s">
        <v>145</v>
      </c>
      <c r="B52" s="106" t="s">
        <v>146</v>
      </c>
      <c r="C52" s="107">
        <v>24500000</v>
      </c>
      <c r="D52" s="107">
        <f t="shared" si="15"/>
        <v>0</v>
      </c>
      <c r="E52" s="107">
        <f t="shared" si="16"/>
        <v>0</v>
      </c>
      <c r="F52" s="107">
        <f t="shared" si="17"/>
        <v>24500000</v>
      </c>
      <c r="G52" s="107">
        <v>0</v>
      </c>
      <c r="H52" s="107">
        <v>0</v>
      </c>
      <c r="I52" s="107">
        <v>192000</v>
      </c>
      <c r="J52" s="107">
        <v>5077800</v>
      </c>
      <c r="K52" s="107">
        <f t="shared" si="18"/>
        <v>5269800</v>
      </c>
      <c r="L52" s="107">
        <f t="shared" si="19"/>
        <v>5269800</v>
      </c>
      <c r="M52" s="107">
        <v>14293200</v>
      </c>
      <c r="N52" s="107">
        <v>-9023400</v>
      </c>
      <c r="O52" s="109">
        <f t="shared" si="20"/>
        <v>19230200</v>
      </c>
      <c r="P52" s="109">
        <f t="shared" si="21"/>
        <v>10206800</v>
      </c>
      <c r="Q52" s="109">
        <f t="shared" si="22"/>
        <v>10206800</v>
      </c>
      <c r="R52" s="107">
        <v>0</v>
      </c>
      <c r="S52" s="107">
        <v>0</v>
      </c>
      <c r="T52" s="107">
        <v>0</v>
      </c>
      <c r="U52" s="107">
        <v>0</v>
      </c>
      <c r="V52" s="107">
        <v>0</v>
      </c>
      <c r="W52" s="107">
        <v>0</v>
      </c>
      <c r="X52" s="107">
        <v>0</v>
      </c>
      <c r="Y52" s="107">
        <v>0</v>
      </c>
      <c r="Z52" s="107">
        <v>0</v>
      </c>
      <c r="AA52" s="107">
        <v>0</v>
      </c>
      <c r="AB52" s="107">
        <v>0</v>
      </c>
      <c r="AC52" s="107">
        <v>0</v>
      </c>
      <c r="AD52" s="107">
        <v>0</v>
      </c>
      <c r="AE52" s="107">
        <v>0</v>
      </c>
      <c r="AF52" s="107">
        <v>0</v>
      </c>
      <c r="AG52" s="107">
        <v>0</v>
      </c>
      <c r="AH52" s="107">
        <v>0</v>
      </c>
      <c r="AI52" s="107">
        <v>0</v>
      </c>
      <c r="AJ52" s="107">
        <v>0</v>
      </c>
      <c r="AK52" s="107">
        <v>0</v>
      </c>
      <c r="AL52" s="107">
        <v>0</v>
      </c>
      <c r="AM52" s="107">
        <v>0</v>
      </c>
      <c r="AN52" s="107">
        <v>0</v>
      </c>
      <c r="AO52" s="107">
        <v>0</v>
      </c>
      <c r="AP52" s="107">
        <v>0</v>
      </c>
      <c r="AQ52" s="107">
        <v>0</v>
      </c>
      <c r="AR52" s="107">
        <v>0</v>
      </c>
      <c r="AS52" s="107">
        <f t="shared" si="23"/>
        <v>0</v>
      </c>
      <c r="AT52" s="107"/>
      <c r="AU52" s="107">
        <v>0</v>
      </c>
      <c r="AV52" s="107">
        <v>0</v>
      </c>
      <c r="AW52" s="107">
        <v>0</v>
      </c>
      <c r="AX52" s="107">
        <v>0</v>
      </c>
      <c r="AY52" s="107">
        <f t="shared" si="24"/>
        <v>0</v>
      </c>
      <c r="AZ52" s="107">
        <v>0</v>
      </c>
      <c r="BA52" s="107">
        <v>0</v>
      </c>
      <c r="BB52" s="107">
        <v>0</v>
      </c>
      <c r="BC52" s="107">
        <v>0</v>
      </c>
      <c r="BD52" s="107">
        <v>0</v>
      </c>
      <c r="BE52" s="107">
        <v>0</v>
      </c>
      <c r="BF52" s="107">
        <v>0</v>
      </c>
      <c r="BG52" s="107">
        <f t="shared" si="25"/>
        <v>0</v>
      </c>
    </row>
    <row r="53" spans="1:63" x14ac:dyDescent="0.25">
      <c r="A53" s="110" t="s">
        <v>147</v>
      </c>
      <c r="B53" s="116" t="s">
        <v>148</v>
      </c>
      <c r="C53" s="107">
        <v>0</v>
      </c>
      <c r="D53" s="107">
        <f t="shared" si="15"/>
        <v>0</v>
      </c>
      <c r="E53" s="107">
        <f t="shared" si="16"/>
        <v>0</v>
      </c>
      <c r="F53" s="107">
        <f t="shared" si="17"/>
        <v>0</v>
      </c>
      <c r="G53" s="107">
        <v>0</v>
      </c>
      <c r="H53" s="107">
        <v>0</v>
      </c>
      <c r="I53" s="107">
        <v>0</v>
      </c>
      <c r="J53" s="107">
        <v>0</v>
      </c>
      <c r="K53" s="107">
        <f t="shared" si="18"/>
        <v>0</v>
      </c>
      <c r="L53" s="107">
        <f t="shared" si="19"/>
        <v>0</v>
      </c>
      <c r="M53" s="107">
        <v>0</v>
      </c>
      <c r="N53" s="107">
        <v>0</v>
      </c>
      <c r="O53" s="109">
        <f t="shared" si="20"/>
        <v>0</v>
      </c>
      <c r="P53" s="109">
        <f t="shared" si="21"/>
        <v>0</v>
      </c>
      <c r="Q53" s="109">
        <f t="shared" si="22"/>
        <v>0</v>
      </c>
      <c r="R53" s="107">
        <v>0</v>
      </c>
      <c r="S53" s="107">
        <v>0</v>
      </c>
      <c r="T53" s="107">
        <v>0</v>
      </c>
      <c r="U53" s="107">
        <v>0</v>
      </c>
      <c r="V53" s="107">
        <v>0</v>
      </c>
      <c r="W53" s="107">
        <v>0</v>
      </c>
      <c r="X53" s="107">
        <v>0</v>
      </c>
      <c r="Y53" s="107">
        <v>0</v>
      </c>
      <c r="Z53" s="107">
        <v>0</v>
      </c>
      <c r="AA53" s="107">
        <v>0</v>
      </c>
      <c r="AB53" s="107">
        <v>0</v>
      </c>
      <c r="AC53" s="107">
        <v>0</v>
      </c>
      <c r="AD53" s="107">
        <v>0</v>
      </c>
      <c r="AE53" s="107">
        <v>0</v>
      </c>
      <c r="AF53" s="107">
        <v>0</v>
      </c>
      <c r="AG53" s="107">
        <v>0</v>
      </c>
      <c r="AH53" s="107">
        <v>0</v>
      </c>
      <c r="AI53" s="107">
        <v>0</v>
      </c>
      <c r="AJ53" s="107">
        <v>0</v>
      </c>
      <c r="AK53" s="107">
        <v>0</v>
      </c>
      <c r="AL53" s="107">
        <v>0</v>
      </c>
      <c r="AM53" s="107">
        <v>0</v>
      </c>
      <c r="AN53" s="107">
        <v>0</v>
      </c>
      <c r="AO53" s="107">
        <v>0</v>
      </c>
      <c r="AP53" s="107">
        <v>0</v>
      </c>
      <c r="AQ53" s="107">
        <v>0</v>
      </c>
      <c r="AR53" s="107">
        <v>0</v>
      </c>
      <c r="AS53" s="107">
        <f>SUM(R53:AR53)</f>
        <v>0</v>
      </c>
      <c r="AT53" s="107"/>
      <c r="AU53" s="107">
        <v>0</v>
      </c>
      <c r="AV53" s="107">
        <v>0</v>
      </c>
      <c r="AW53" s="107">
        <v>0</v>
      </c>
      <c r="AX53" s="107">
        <v>0</v>
      </c>
      <c r="AY53" s="107">
        <f t="shared" si="24"/>
        <v>0</v>
      </c>
      <c r="AZ53" s="107">
        <v>0</v>
      </c>
      <c r="BA53" s="107">
        <v>0</v>
      </c>
      <c r="BB53" s="107">
        <v>0</v>
      </c>
      <c r="BC53" s="107">
        <v>0</v>
      </c>
      <c r="BD53" s="107">
        <v>0</v>
      </c>
      <c r="BE53" s="107">
        <v>0</v>
      </c>
      <c r="BF53" s="107">
        <v>0</v>
      </c>
      <c r="BG53" s="107">
        <f t="shared" si="25"/>
        <v>0</v>
      </c>
    </row>
    <row r="54" spans="1:63" x14ac:dyDescent="0.25">
      <c r="A54" s="110" t="s">
        <v>149</v>
      </c>
      <c r="B54" s="106" t="s">
        <v>150</v>
      </c>
      <c r="C54" s="107">
        <v>0</v>
      </c>
      <c r="D54" s="107">
        <f t="shared" si="15"/>
        <v>0</v>
      </c>
      <c r="E54" s="107">
        <f t="shared" si="16"/>
        <v>0</v>
      </c>
      <c r="F54" s="107">
        <f t="shared" si="17"/>
        <v>0</v>
      </c>
      <c r="G54" s="107">
        <v>0</v>
      </c>
      <c r="H54" s="107">
        <v>0</v>
      </c>
      <c r="I54" s="107">
        <v>0</v>
      </c>
      <c r="J54" s="107">
        <v>0</v>
      </c>
      <c r="K54" s="107">
        <f t="shared" si="18"/>
        <v>0</v>
      </c>
      <c r="L54" s="107">
        <f t="shared" si="19"/>
        <v>0</v>
      </c>
      <c r="M54" s="107">
        <v>0</v>
      </c>
      <c r="N54" s="107">
        <v>0</v>
      </c>
      <c r="O54" s="109">
        <f t="shared" si="20"/>
        <v>0</v>
      </c>
      <c r="P54" s="109">
        <f t="shared" si="21"/>
        <v>0</v>
      </c>
      <c r="Q54" s="109">
        <f t="shared" si="22"/>
        <v>0</v>
      </c>
      <c r="R54" s="107">
        <v>0</v>
      </c>
      <c r="S54" s="107">
        <v>0</v>
      </c>
      <c r="T54" s="107">
        <v>0</v>
      </c>
      <c r="U54" s="107">
        <v>0</v>
      </c>
      <c r="V54" s="107">
        <v>0</v>
      </c>
      <c r="W54" s="107">
        <v>0</v>
      </c>
      <c r="X54" s="107">
        <v>0</v>
      </c>
      <c r="Y54" s="107">
        <v>0</v>
      </c>
      <c r="Z54" s="107">
        <v>0</v>
      </c>
      <c r="AA54" s="107">
        <v>0</v>
      </c>
      <c r="AB54" s="107">
        <v>0</v>
      </c>
      <c r="AC54" s="107">
        <v>0</v>
      </c>
      <c r="AD54" s="107">
        <v>0</v>
      </c>
      <c r="AE54" s="107">
        <v>0</v>
      </c>
      <c r="AF54" s="107">
        <v>0</v>
      </c>
      <c r="AG54" s="107">
        <v>0</v>
      </c>
      <c r="AH54" s="107">
        <v>0</v>
      </c>
      <c r="AI54" s="107">
        <v>0</v>
      </c>
      <c r="AJ54" s="107">
        <v>0</v>
      </c>
      <c r="AK54" s="107">
        <v>0</v>
      </c>
      <c r="AL54" s="107">
        <v>0</v>
      </c>
      <c r="AM54" s="107">
        <v>0</v>
      </c>
      <c r="AN54" s="107">
        <v>0</v>
      </c>
      <c r="AO54" s="107">
        <v>0</v>
      </c>
      <c r="AP54" s="107">
        <v>0</v>
      </c>
      <c r="AQ54" s="107">
        <v>0</v>
      </c>
      <c r="AR54" s="107">
        <v>0</v>
      </c>
      <c r="AS54" s="107">
        <f t="shared" si="23"/>
        <v>0</v>
      </c>
      <c r="AT54" s="107"/>
      <c r="AU54" s="107">
        <v>0</v>
      </c>
      <c r="AV54" s="107">
        <v>0</v>
      </c>
      <c r="AW54" s="107">
        <v>0</v>
      </c>
      <c r="AX54" s="107">
        <v>0</v>
      </c>
      <c r="AY54" s="107">
        <f t="shared" si="24"/>
        <v>0</v>
      </c>
      <c r="AZ54" s="107">
        <v>0</v>
      </c>
      <c r="BA54" s="107">
        <v>0</v>
      </c>
      <c r="BB54" s="107">
        <v>0</v>
      </c>
      <c r="BC54" s="107">
        <v>0</v>
      </c>
      <c r="BD54" s="107">
        <v>0</v>
      </c>
      <c r="BE54" s="107">
        <v>0</v>
      </c>
      <c r="BF54" s="107">
        <v>0</v>
      </c>
      <c r="BG54" s="107">
        <f t="shared" si="25"/>
        <v>0</v>
      </c>
    </row>
    <row r="55" spans="1:63" x14ac:dyDescent="0.25">
      <c r="A55" s="110" t="s">
        <v>151</v>
      </c>
      <c r="B55" s="106" t="s">
        <v>152</v>
      </c>
      <c r="C55" s="107">
        <v>12500000</v>
      </c>
      <c r="D55" s="107">
        <f>+BG55</f>
        <v>0</v>
      </c>
      <c r="E55" s="107">
        <f>+AS55</f>
        <v>0</v>
      </c>
      <c r="F55" s="107">
        <f>+C55+D55+E55</f>
        <v>12500000</v>
      </c>
      <c r="G55" s="107">
        <v>0</v>
      </c>
      <c r="H55" s="107">
        <v>0</v>
      </c>
      <c r="I55" s="107">
        <v>0</v>
      </c>
      <c r="J55" s="107">
        <v>5843572</v>
      </c>
      <c r="K55" s="107">
        <f>SUM(H55:J55)</f>
        <v>5843572</v>
      </c>
      <c r="L55" s="107">
        <f>K55+G55</f>
        <v>5843572</v>
      </c>
      <c r="M55" s="107">
        <v>7843572</v>
      </c>
      <c r="N55" s="107">
        <v>-2000000</v>
      </c>
      <c r="O55" s="109">
        <f>F55-L55</f>
        <v>6656428</v>
      </c>
      <c r="P55" s="109">
        <f>+F55-M55</f>
        <v>4656428</v>
      </c>
      <c r="Q55" s="109">
        <f>IF(N55&gt;0,(F55-L55-N55),(F55-L55+N55))</f>
        <v>4656428</v>
      </c>
      <c r="R55" s="107">
        <v>0</v>
      </c>
      <c r="S55" s="107">
        <v>0</v>
      </c>
      <c r="T55" s="107">
        <v>0</v>
      </c>
      <c r="U55" s="107">
        <v>0</v>
      </c>
      <c r="V55" s="107">
        <v>0</v>
      </c>
      <c r="W55" s="107">
        <v>0</v>
      </c>
      <c r="X55" s="107">
        <v>0</v>
      </c>
      <c r="Y55" s="107">
        <v>0</v>
      </c>
      <c r="Z55" s="107">
        <v>0</v>
      </c>
      <c r="AA55" s="107">
        <v>0</v>
      </c>
      <c r="AB55" s="107">
        <v>0</v>
      </c>
      <c r="AC55" s="107">
        <v>0</v>
      </c>
      <c r="AD55" s="107">
        <v>0</v>
      </c>
      <c r="AE55" s="107">
        <v>0</v>
      </c>
      <c r="AF55" s="107">
        <v>0</v>
      </c>
      <c r="AG55" s="107">
        <v>0</v>
      </c>
      <c r="AH55" s="107">
        <v>0</v>
      </c>
      <c r="AI55" s="107">
        <v>0</v>
      </c>
      <c r="AJ55" s="107">
        <v>0</v>
      </c>
      <c r="AK55" s="107">
        <v>0</v>
      </c>
      <c r="AL55" s="107">
        <v>0</v>
      </c>
      <c r="AM55" s="107">
        <v>0</v>
      </c>
      <c r="AN55" s="107">
        <v>0</v>
      </c>
      <c r="AO55" s="107">
        <v>0</v>
      </c>
      <c r="AP55" s="107">
        <v>0</v>
      </c>
      <c r="AQ55" s="107">
        <v>0</v>
      </c>
      <c r="AR55" s="107">
        <v>0</v>
      </c>
      <c r="AS55" s="107">
        <f>SUM(R55:AR55)</f>
        <v>0</v>
      </c>
      <c r="AT55" s="107"/>
      <c r="AU55" s="107">
        <v>0</v>
      </c>
      <c r="AV55" s="107">
        <v>0</v>
      </c>
      <c r="AW55" s="107">
        <v>0</v>
      </c>
      <c r="AX55" s="107">
        <v>0</v>
      </c>
      <c r="AY55" s="107">
        <f>+AT55+AU55+AV55+AW55+AX55</f>
        <v>0</v>
      </c>
      <c r="AZ55" s="107">
        <v>0</v>
      </c>
      <c r="BA55" s="107">
        <v>0</v>
      </c>
      <c r="BB55" s="107">
        <v>0</v>
      </c>
      <c r="BC55" s="107">
        <v>0</v>
      </c>
      <c r="BD55" s="107">
        <v>0</v>
      </c>
      <c r="BE55" s="107">
        <v>0</v>
      </c>
      <c r="BF55" s="107">
        <v>0</v>
      </c>
      <c r="BG55" s="107">
        <f>SUM(AZ55:BF55)</f>
        <v>0</v>
      </c>
    </row>
    <row r="56" spans="1:63" ht="15" customHeight="1" x14ac:dyDescent="0.25">
      <c r="A56" s="110" t="s">
        <v>153</v>
      </c>
      <c r="B56" s="106" t="s">
        <v>154</v>
      </c>
      <c r="C56" s="107">
        <v>1050000</v>
      </c>
      <c r="D56" s="107">
        <f t="shared" si="15"/>
        <v>0</v>
      </c>
      <c r="E56" s="107">
        <f t="shared" si="16"/>
        <v>0</v>
      </c>
      <c r="F56" s="107">
        <f t="shared" si="17"/>
        <v>1050000</v>
      </c>
      <c r="G56" s="107">
        <v>0</v>
      </c>
      <c r="H56" s="107">
        <v>0</v>
      </c>
      <c r="I56" s="107">
        <v>0</v>
      </c>
      <c r="J56" s="107">
        <v>0</v>
      </c>
      <c r="K56" s="107">
        <f t="shared" si="18"/>
        <v>0</v>
      </c>
      <c r="L56" s="107">
        <f t="shared" si="19"/>
        <v>0</v>
      </c>
      <c r="M56" s="107">
        <v>0</v>
      </c>
      <c r="N56" s="107">
        <v>0</v>
      </c>
      <c r="O56" s="109">
        <f t="shared" si="20"/>
        <v>1050000</v>
      </c>
      <c r="P56" s="109">
        <f t="shared" si="21"/>
        <v>1050000</v>
      </c>
      <c r="Q56" s="109">
        <f t="shared" si="22"/>
        <v>1050000</v>
      </c>
      <c r="R56" s="107">
        <v>0</v>
      </c>
      <c r="S56" s="107">
        <v>0</v>
      </c>
      <c r="T56" s="107">
        <v>0</v>
      </c>
      <c r="U56" s="107">
        <v>0</v>
      </c>
      <c r="V56" s="107">
        <v>0</v>
      </c>
      <c r="W56" s="107">
        <v>0</v>
      </c>
      <c r="X56" s="107">
        <v>0</v>
      </c>
      <c r="Y56" s="107">
        <v>0</v>
      </c>
      <c r="Z56" s="107">
        <v>0</v>
      </c>
      <c r="AA56" s="107">
        <v>0</v>
      </c>
      <c r="AB56" s="107">
        <v>0</v>
      </c>
      <c r="AC56" s="107">
        <v>0</v>
      </c>
      <c r="AD56" s="107">
        <v>0</v>
      </c>
      <c r="AE56" s="107">
        <v>0</v>
      </c>
      <c r="AF56" s="107">
        <v>0</v>
      </c>
      <c r="AG56" s="107">
        <v>0</v>
      </c>
      <c r="AH56" s="107">
        <v>0</v>
      </c>
      <c r="AI56" s="107">
        <v>0</v>
      </c>
      <c r="AJ56" s="107">
        <v>0</v>
      </c>
      <c r="AK56" s="107">
        <v>0</v>
      </c>
      <c r="AL56" s="107">
        <v>0</v>
      </c>
      <c r="AM56" s="107">
        <v>0</v>
      </c>
      <c r="AN56" s="107">
        <v>0</v>
      </c>
      <c r="AO56" s="107">
        <v>0</v>
      </c>
      <c r="AP56" s="107">
        <v>0</v>
      </c>
      <c r="AQ56" s="107">
        <v>0</v>
      </c>
      <c r="AR56" s="107">
        <v>0</v>
      </c>
      <c r="AS56" s="107">
        <f t="shared" si="23"/>
        <v>0</v>
      </c>
      <c r="AT56" s="107"/>
      <c r="AU56" s="107">
        <v>0</v>
      </c>
      <c r="AV56" s="107">
        <v>0</v>
      </c>
      <c r="AW56" s="107">
        <v>0</v>
      </c>
      <c r="AX56" s="107">
        <v>0</v>
      </c>
      <c r="AY56" s="107">
        <f t="shared" si="24"/>
        <v>0</v>
      </c>
      <c r="AZ56" s="107">
        <v>0</v>
      </c>
      <c r="BA56" s="107">
        <v>0</v>
      </c>
      <c r="BB56" s="107">
        <v>0</v>
      </c>
      <c r="BC56" s="107">
        <v>0</v>
      </c>
      <c r="BD56" s="107">
        <v>0</v>
      </c>
      <c r="BE56" s="107">
        <v>0</v>
      </c>
      <c r="BF56" s="107">
        <v>0</v>
      </c>
      <c r="BG56" s="107">
        <f t="shared" si="25"/>
        <v>0</v>
      </c>
    </row>
    <row r="57" spans="1:63" ht="14.25" customHeight="1" x14ac:dyDescent="0.25">
      <c r="A57" s="110" t="s">
        <v>155</v>
      </c>
      <c r="B57" s="106" t="s">
        <v>156</v>
      </c>
      <c r="C57" s="107">
        <v>0</v>
      </c>
      <c r="D57" s="107">
        <f t="shared" si="15"/>
        <v>0</v>
      </c>
      <c r="E57" s="107">
        <f t="shared" si="16"/>
        <v>0</v>
      </c>
      <c r="F57" s="107">
        <f t="shared" si="17"/>
        <v>0</v>
      </c>
      <c r="G57" s="107">
        <v>0</v>
      </c>
      <c r="H57" s="107">
        <v>0</v>
      </c>
      <c r="I57" s="107">
        <v>0</v>
      </c>
      <c r="J57" s="107">
        <v>0</v>
      </c>
      <c r="K57" s="107">
        <f t="shared" si="18"/>
        <v>0</v>
      </c>
      <c r="L57" s="107">
        <f t="shared" si="19"/>
        <v>0</v>
      </c>
      <c r="M57" s="107">
        <v>0</v>
      </c>
      <c r="N57" s="107">
        <v>0</v>
      </c>
      <c r="O57" s="109">
        <f t="shared" si="20"/>
        <v>0</v>
      </c>
      <c r="P57" s="109">
        <f t="shared" si="21"/>
        <v>0</v>
      </c>
      <c r="Q57" s="109">
        <f t="shared" si="22"/>
        <v>0</v>
      </c>
      <c r="R57" s="107">
        <v>0</v>
      </c>
      <c r="S57" s="107">
        <v>0</v>
      </c>
      <c r="T57" s="107">
        <v>0</v>
      </c>
      <c r="U57" s="107">
        <v>0</v>
      </c>
      <c r="V57" s="107">
        <v>0</v>
      </c>
      <c r="W57" s="107">
        <v>0</v>
      </c>
      <c r="X57" s="107">
        <v>0</v>
      </c>
      <c r="Y57" s="107">
        <v>0</v>
      </c>
      <c r="Z57" s="107">
        <v>0</v>
      </c>
      <c r="AA57" s="107">
        <v>0</v>
      </c>
      <c r="AB57" s="107">
        <v>0</v>
      </c>
      <c r="AC57" s="107">
        <v>0</v>
      </c>
      <c r="AD57" s="107">
        <v>0</v>
      </c>
      <c r="AE57" s="107">
        <v>0</v>
      </c>
      <c r="AF57" s="107">
        <v>0</v>
      </c>
      <c r="AG57" s="107">
        <v>0</v>
      </c>
      <c r="AH57" s="107">
        <v>0</v>
      </c>
      <c r="AI57" s="107">
        <v>0</v>
      </c>
      <c r="AJ57" s="107">
        <v>0</v>
      </c>
      <c r="AK57" s="107">
        <v>0</v>
      </c>
      <c r="AL57" s="107">
        <v>0</v>
      </c>
      <c r="AM57" s="107">
        <v>0</v>
      </c>
      <c r="AN57" s="107">
        <v>0</v>
      </c>
      <c r="AO57" s="107">
        <v>0</v>
      </c>
      <c r="AP57" s="107">
        <v>0</v>
      </c>
      <c r="AQ57" s="107">
        <v>0</v>
      </c>
      <c r="AR57" s="107">
        <v>0</v>
      </c>
      <c r="AS57" s="107">
        <f>SUM(R57:AR57)</f>
        <v>0</v>
      </c>
      <c r="AT57" s="107"/>
      <c r="AU57" s="107">
        <v>0</v>
      </c>
      <c r="AV57" s="107">
        <v>0</v>
      </c>
      <c r="AW57" s="107">
        <v>0</v>
      </c>
      <c r="AX57" s="107">
        <v>0</v>
      </c>
      <c r="AY57" s="107">
        <f t="shared" si="24"/>
        <v>0</v>
      </c>
      <c r="AZ57" s="107">
        <v>0</v>
      </c>
      <c r="BA57" s="107">
        <v>0</v>
      </c>
      <c r="BB57" s="107">
        <v>0</v>
      </c>
      <c r="BC57" s="107">
        <v>0</v>
      </c>
      <c r="BD57" s="107">
        <v>0</v>
      </c>
      <c r="BE57" s="107">
        <v>0</v>
      </c>
      <c r="BF57" s="107">
        <v>0</v>
      </c>
      <c r="BG57" s="107">
        <f t="shared" si="25"/>
        <v>0</v>
      </c>
    </row>
    <row r="58" spans="1:63" ht="14.25" customHeight="1" x14ac:dyDescent="0.25">
      <c r="A58" s="40" t="s">
        <v>157</v>
      </c>
      <c r="B58" s="41" t="s">
        <v>158</v>
      </c>
      <c r="C58" s="107">
        <v>50000</v>
      </c>
      <c r="D58" s="107">
        <f t="shared" si="15"/>
        <v>0</v>
      </c>
      <c r="E58" s="107">
        <f t="shared" si="16"/>
        <v>0</v>
      </c>
      <c r="F58" s="107">
        <f t="shared" si="17"/>
        <v>50000</v>
      </c>
      <c r="G58" s="107">
        <v>0</v>
      </c>
      <c r="H58" s="107">
        <v>0</v>
      </c>
      <c r="I58" s="107">
        <v>0</v>
      </c>
      <c r="J58" s="107">
        <v>0</v>
      </c>
      <c r="K58" s="107">
        <f t="shared" si="18"/>
        <v>0</v>
      </c>
      <c r="L58" s="107">
        <f t="shared" si="19"/>
        <v>0</v>
      </c>
      <c r="M58" s="107">
        <v>50000</v>
      </c>
      <c r="N58" s="107">
        <v>-50000</v>
      </c>
      <c r="O58" s="109">
        <f t="shared" si="20"/>
        <v>50000</v>
      </c>
      <c r="P58" s="109">
        <f t="shared" si="21"/>
        <v>0</v>
      </c>
      <c r="Q58" s="109">
        <f t="shared" si="22"/>
        <v>0</v>
      </c>
      <c r="R58" s="107">
        <v>0</v>
      </c>
      <c r="S58" s="107">
        <v>0</v>
      </c>
      <c r="T58" s="107">
        <v>0</v>
      </c>
      <c r="U58" s="107">
        <v>0</v>
      </c>
      <c r="V58" s="107">
        <v>0</v>
      </c>
      <c r="W58" s="107">
        <v>0</v>
      </c>
      <c r="X58" s="107">
        <v>0</v>
      </c>
      <c r="Y58" s="107">
        <v>0</v>
      </c>
      <c r="Z58" s="107">
        <v>0</v>
      </c>
      <c r="AA58" s="107">
        <v>0</v>
      </c>
      <c r="AB58" s="107">
        <v>0</v>
      </c>
      <c r="AC58" s="107">
        <v>0</v>
      </c>
      <c r="AD58" s="107">
        <v>0</v>
      </c>
      <c r="AE58" s="107">
        <v>0</v>
      </c>
      <c r="AF58" s="107">
        <v>0</v>
      </c>
      <c r="AG58" s="107">
        <v>0</v>
      </c>
      <c r="AH58" s="107">
        <v>0</v>
      </c>
      <c r="AI58" s="107">
        <v>0</v>
      </c>
      <c r="AJ58" s="107">
        <v>0</v>
      </c>
      <c r="AK58" s="107">
        <v>0</v>
      </c>
      <c r="AL58" s="107">
        <v>0</v>
      </c>
      <c r="AM58" s="107">
        <v>0</v>
      </c>
      <c r="AN58" s="107">
        <v>0</v>
      </c>
      <c r="AO58" s="107">
        <v>0</v>
      </c>
      <c r="AP58" s="107">
        <v>0</v>
      </c>
      <c r="AQ58" s="107">
        <v>0</v>
      </c>
      <c r="AR58" s="107">
        <v>0</v>
      </c>
      <c r="AS58" s="107">
        <f>SUM(R58:AR58)</f>
        <v>0</v>
      </c>
      <c r="AT58" s="107"/>
      <c r="AU58" s="107"/>
      <c r="AV58" s="107"/>
      <c r="AW58" s="107"/>
      <c r="AX58" s="107"/>
      <c r="AY58" s="107"/>
      <c r="AZ58" s="107">
        <v>0</v>
      </c>
      <c r="BA58" s="107">
        <v>0</v>
      </c>
      <c r="BB58" s="107"/>
      <c r="BC58" s="107"/>
      <c r="BD58" s="107"/>
      <c r="BE58" s="107"/>
      <c r="BF58" s="107"/>
      <c r="BG58" s="107">
        <f t="shared" si="25"/>
        <v>0</v>
      </c>
    </row>
    <row r="59" spans="1:63" x14ac:dyDescent="0.25">
      <c r="A59" s="110" t="s">
        <v>159</v>
      </c>
      <c r="B59" s="106" t="s">
        <v>160</v>
      </c>
      <c r="C59" s="107">
        <v>10500000</v>
      </c>
      <c r="D59" s="107">
        <f t="shared" si="15"/>
        <v>0</v>
      </c>
      <c r="E59" s="107">
        <f t="shared" si="16"/>
        <v>0</v>
      </c>
      <c r="F59" s="107">
        <f t="shared" si="17"/>
        <v>10500000</v>
      </c>
      <c r="G59" s="107">
        <v>0</v>
      </c>
      <c r="H59" s="107">
        <v>0</v>
      </c>
      <c r="I59" s="107">
        <v>0</v>
      </c>
      <c r="J59" s="107">
        <v>1544156.3</v>
      </c>
      <c r="K59" s="107">
        <f t="shared" si="18"/>
        <v>1544156.3</v>
      </c>
      <c r="L59" s="107">
        <f t="shared" si="19"/>
        <v>1544156.3</v>
      </c>
      <c r="M59" s="107">
        <v>5819683.8799999999</v>
      </c>
      <c r="N59" s="107">
        <v>-4275527.58</v>
      </c>
      <c r="O59" s="109">
        <f t="shared" si="20"/>
        <v>8955843.6999999993</v>
      </c>
      <c r="P59" s="109">
        <f t="shared" si="21"/>
        <v>4680316.12</v>
      </c>
      <c r="Q59" s="109">
        <f t="shared" si="22"/>
        <v>4680316.1199999992</v>
      </c>
      <c r="R59" s="107">
        <v>0</v>
      </c>
      <c r="S59" s="107">
        <v>0</v>
      </c>
      <c r="T59" s="107">
        <v>0</v>
      </c>
      <c r="U59" s="107">
        <v>0</v>
      </c>
      <c r="V59" s="107">
        <v>0</v>
      </c>
      <c r="W59" s="107">
        <v>0</v>
      </c>
      <c r="X59" s="107">
        <v>0</v>
      </c>
      <c r="Y59" s="107">
        <v>0</v>
      </c>
      <c r="Z59" s="107">
        <v>0</v>
      </c>
      <c r="AA59" s="107">
        <v>0</v>
      </c>
      <c r="AB59" s="107">
        <v>0</v>
      </c>
      <c r="AC59" s="107">
        <v>0</v>
      </c>
      <c r="AD59" s="107">
        <v>0</v>
      </c>
      <c r="AE59" s="107">
        <v>0</v>
      </c>
      <c r="AF59" s="107">
        <v>0</v>
      </c>
      <c r="AG59" s="107">
        <v>0</v>
      </c>
      <c r="AH59" s="107">
        <v>0</v>
      </c>
      <c r="AI59" s="107">
        <v>0</v>
      </c>
      <c r="AJ59" s="107">
        <v>0</v>
      </c>
      <c r="AK59" s="107">
        <v>0</v>
      </c>
      <c r="AL59" s="107">
        <v>0</v>
      </c>
      <c r="AM59" s="107">
        <v>0</v>
      </c>
      <c r="AN59" s="107">
        <v>0</v>
      </c>
      <c r="AO59" s="107">
        <v>0</v>
      </c>
      <c r="AP59" s="107">
        <v>0</v>
      </c>
      <c r="AQ59" s="107">
        <v>0</v>
      </c>
      <c r="AR59" s="107">
        <v>0</v>
      </c>
      <c r="AS59" s="107">
        <f t="shared" si="23"/>
        <v>0</v>
      </c>
      <c r="AT59" s="107"/>
      <c r="AU59" s="107">
        <v>0</v>
      </c>
      <c r="AV59" s="107">
        <v>0</v>
      </c>
      <c r="AW59" s="107">
        <v>0</v>
      </c>
      <c r="AX59" s="107">
        <v>0</v>
      </c>
      <c r="AY59" s="107">
        <f t="shared" si="24"/>
        <v>0</v>
      </c>
      <c r="AZ59" s="107">
        <v>0</v>
      </c>
      <c r="BA59" s="107">
        <v>0</v>
      </c>
      <c r="BB59" s="107">
        <v>0</v>
      </c>
      <c r="BC59" s="107">
        <v>0</v>
      </c>
      <c r="BD59" s="107">
        <v>0</v>
      </c>
      <c r="BE59" s="107">
        <v>0</v>
      </c>
      <c r="BF59" s="107">
        <v>0</v>
      </c>
      <c r="BG59" s="107">
        <f t="shared" si="25"/>
        <v>0</v>
      </c>
    </row>
    <row r="60" spans="1:63" x14ac:dyDescent="0.25">
      <c r="A60" s="110" t="s">
        <v>161</v>
      </c>
      <c r="B60" s="106" t="s">
        <v>162</v>
      </c>
      <c r="C60" s="107">
        <v>0</v>
      </c>
      <c r="D60" s="107">
        <f t="shared" si="15"/>
        <v>0</v>
      </c>
      <c r="E60" s="107">
        <f t="shared" si="16"/>
        <v>0</v>
      </c>
      <c r="F60" s="107">
        <f t="shared" si="17"/>
        <v>0</v>
      </c>
      <c r="G60" s="107">
        <v>0</v>
      </c>
      <c r="H60" s="107">
        <v>0</v>
      </c>
      <c r="I60" s="107">
        <v>0</v>
      </c>
      <c r="J60" s="107">
        <v>0</v>
      </c>
      <c r="K60" s="107">
        <f t="shared" si="18"/>
        <v>0</v>
      </c>
      <c r="L60" s="107">
        <f t="shared" si="19"/>
        <v>0</v>
      </c>
      <c r="M60" s="107">
        <v>0</v>
      </c>
      <c r="N60" s="107">
        <v>0</v>
      </c>
      <c r="O60" s="109">
        <f t="shared" si="20"/>
        <v>0</v>
      </c>
      <c r="P60" s="109">
        <f t="shared" si="21"/>
        <v>0</v>
      </c>
      <c r="Q60" s="109">
        <f t="shared" si="22"/>
        <v>0</v>
      </c>
      <c r="R60" s="107">
        <v>0</v>
      </c>
      <c r="S60" s="107">
        <v>0</v>
      </c>
      <c r="T60" s="107">
        <v>0</v>
      </c>
      <c r="U60" s="107">
        <v>0</v>
      </c>
      <c r="V60" s="107">
        <v>0</v>
      </c>
      <c r="W60" s="107">
        <v>0</v>
      </c>
      <c r="X60" s="107">
        <v>0</v>
      </c>
      <c r="Y60" s="107">
        <v>0</v>
      </c>
      <c r="Z60" s="107">
        <v>0</v>
      </c>
      <c r="AA60" s="107">
        <v>0</v>
      </c>
      <c r="AB60" s="107">
        <v>0</v>
      </c>
      <c r="AC60" s="107">
        <v>0</v>
      </c>
      <c r="AD60" s="107">
        <v>0</v>
      </c>
      <c r="AE60" s="107">
        <v>0</v>
      </c>
      <c r="AF60" s="107">
        <v>0</v>
      </c>
      <c r="AG60" s="107">
        <v>0</v>
      </c>
      <c r="AH60" s="107">
        <v>0</v>
      </c>
      <c r="AI60" s="107">
        <v>0</v>
      </c>
      <c r="AJ60" s="107">
        <v>0</v>
      </c>
      <c r="AK60" s="107">
        <v>0</v>
      </c>
      <c r="AL60" s="107">
        <v>0</v>
      </c>
      <c r="AM60" s="107">
        <v>0</v>
      </c>
      <c r="AN60" s="107">
        <v>0</v>
      </c>
      <c r="AO60" s="107">
        <v>0</v>
      </c>
      <c r="AP60" s="107">
        <v>0</v>
      </c>
      <c r="AQ60" s="107">
        <v>0</v>
      </c>
      <c r="AR60" s="107">
        <v>0</v>
      </c>
      <c r="AS60" s="107">
        <f t="shared" si="23"/>
        <v>0</v>
      </c>
      <c r="AT60" s="107"/>
      <c r="AU60" s="107">
        <v>0</v>
      </c>
      <c r="AV60" s="107">
        <v>0</v>
      </c>
      <c r="AW60" s="107">
        <v>0</v>
      </c>
      <c r="AX60" s="107">
        <v>0</v>
      </c>
      <c r="AY60" s="107">
        <f t="shared" si="24"/>
        <v>0</v>
      </c>
      <c r="AZ60" s="107">
        <v>0</v>
      </c>
      <c r="BA60" s="107">
        <v>0</v>
      </c>
      <c r="BB60" s="107">
        <v>0</v>
      </c>
      <c r="BC60" s="107">
        <v>0</v>
      </c>
      <c r="BD60" s="107">
        <v>0</v>
      </c>
      <c r="BE60" s="107">
        <v>0</v>
      </c>
      <c r="BF60" s="107">
        <v>0</v>
      </c>
      <c r="BG60" s="107">
        <f t="shared" si="25"/>
        <v>0</v>
      </c>
    </row>
    <row r="61" spans="1:63" x14ac:dyDescent="0.25">
      <c r="A61" s="110" t="s">
        <v>163</v>
      </c>
      <c r="B61" s="106" t="s">
        <v>164</v>
      </c>
      <c r="C61" s="107">
        <v>3000000</v>
      </c>
      <c r="D61" s="107">
        <f t="shared" si="15"/>
        <v>0</v>
      </c>
      <c r="E61" s="107">
        <f t="shared" si="16"/>
        <v>0</v>
      </c>
      <c r="F61" s="107">
        <f t="shared" si="17"/>
        <v>3000000</v>
      </c>
      <c r="G61" s="107">
        <v>0</v>
      </c>
      <c r="H61" s="107">
        <v>0</v>
      </c>
      <c r="I61" s="107">
        <v>0</v>
      </c>
      <c r="J61" s="107">
        <v>0</v>
      </c>
      <c r="K61" s="107">
        <f t="shared" si="18"/>
        <v>0</v>
      </c>
      <c r="L61" s="107">
        <f t="shared" si="19"/>
        <v>0</v>
      </c>
      <c r="M61" s="107">
        <v>3000000</v>
      </c>
      <c r="N61" s="107">
        <v>-3000000</v>
      </c>
      <c r="O61" s="109">
        <f t="shared" si="20"/>
        <v>3000000</v>
      </c>
      <c r="P61" s="109">
        <f t="shared" si="21"/>
        <v>0</v>
      </c>
      <c r="Q61" s="109">
        <f t="shared" si="22"/>
        <v>0</v>
      </c>
      <c r="R61" s="107">
        <v>0</v>
      </c>
      <c r="S61" s="107">
        <v>0</v>
      </c>
      <c r="T61" s="107">
        <v>0</v>
      </c>
      <c r="U61" s="107">
        <v>0</v>
      </c>
      <c r="V61" s="107">
        <v>0</v>
      </c>
      <c r="W61" s="107">
        <v>0</v>
      </c>
      <c r="X61" s="107">
        <v>0</v>
      </c>
      <c r="Y61" s="107">
        <v>0</v>
      </c>
      <c r="Z61" s="107">
        <v>0</v>
      </c>
      <c r="AA61" s="107">
        <v>0</v>
      </c>
      <c r="AB61" s="107">
        <v>0</v>
      </c>
      <c r="AC61" s="107">
        <v>0</v>
      </c>
      <c r="AD61" s="107">
        <v>0</v>
      </c>
      <c r="AE61" s="107">
        <v>0</v>
      </c>
      <c r="AF61" s="107">
        <v>0</v>
      </c>
      <c r="AG61" s="107">
        <v>0</v>
      </c>
      <c r="AH61" s="107">
        <v>0</v>
      </c>
      <c r="AI61" s="107">
        <v>0</v>
      </c>
      <c r="AJ61" s="107">
        <v>0</v>
      </c>
      <c r="AK61" s="107">
        <v>0</v>
      </c>
      <c r="AL61" s="107">
        <v>0</v>
      </c>
      <c r="AM61" s="107">
        <v>0</v>
      </c>
      <c r="AN61" s="107">
        <v>0</v>
      </c>
      <c r="AO61" s="107">
        <v>0</v>
      </c>
      <c r="AP61" s="107">
        <v>0</v>
      </c>
      <c r="AQ61" s="107">
        <v>0</v>
      </c>
      <c r="AR61" s="107">
        <v>0</v>
      </c>
      <c r="AS61" s="107">
        <f t="shared" si="23"/>
        <v>0</v>
      </c>
      <c r="AT61" s="107"/>
      <c r="AU61" s="107">
        <v>0</v>
      </c>
      <c r="AV61" s="107">
        <v>0</v>
      </c>
      <c r="AW61" s="107">
        <v>0</v>
      </c>
      <c r="AX61" s="107">
        <v>0</v>
      </c>
      <c r="AY61" s="107">
        <f t="shared" si="24"/>
        <v>0</v>
      </c>
      <c r="AZ61" s="107">
        <v>0</v>
      </c>
      <c r="BA61" s="107">
        <v>0</v>
      </c>
      <c r="BB61" s="107">
        <v>0</v>
      </c>
      <c r="BC61" s="107">
        <v>0</v>
      </c>
      <c r="BD61" s="107">
        <v>0</v>
      </c>
      <c r="BE61" s="107">
        <v>0</v>
      </c>
      <c r="BF61" s="107">
        <v>0</v>
      </c>
      <c r="BG61" s="107">
        <f t="shared" si="25"/>
        <v>0</v>
      </c>
    </row>
    <row r="62" spans="1:63" x14ac:dyDescent="0.25">
      <c r="A62" s="110" t="s">
        <v>165</v>
      </c>
      <c r="B62" s="106" t="s">
        <v>166</v>
      </c>
      <c r="C62" s="107">
        <v>0</v>
      </c>
      <c r="D62" s="107">
        <f t="shared" si="15"/>
        <v>0</v>
      </c>
      <c r="E62" s="107">
        <f t="shared" si="16"/>
        <v>0</v>
      </c>
      <c r="F62" s="107">
        <f t="shared" si="17"/>
        <v>0</v>
      </c>
      <c r="G62" s="107">
        <v>0</v>
      </c>
      <c r="H62" s="107">
        <v>0</v>
      </c>
      <c r="I62" s="107">
        <v>0</v>
      </c>
      <c r="J62" s="107">
        <v>0</v>
      </c>
      <c r="K62" s="107">
        <f t="shared" si="18"/>
        <v>0</v>
      </c>
      <c r="L62" s="107">
        <f t="shared" si="19"/>
        <v>0</v>
      </c>
      <c r="M62" s="107">
        <v>0</v>
      </c>
      <c r="N62" s="107">
        <v>0</v>
      </c>
      <c r="O62" s="109">
        <f t="shared" si="20"/>
        <v>0</v>
      </c>
      <c r="P62" s="109">
        <f t="shared" si="21"/>
        <v>0</v>
      </c>
      <c r="Q62" s="109">
        <f t="shared" si="22"/>
        <v>0</v>
      </c>
      <c r="R62" s="107">
        <v>0</v>
      </c>
      <c r="S62" s="107">
        <v>0</v>
      </c>
      <c r="T62" s="107">
        <v>0</v>
      </c>
      <c r="U62" s="107">
        <v>0</v>
      </c>
      <c r="V62" s="107">
        <v>0</v>
      </c>
      <c r="W62" s="107">
        <v>0</v>
      </c>
      <c r="X62" s="107">
        <v>0</v>
      </c>
      <c r="Y62" s="107">
        <v>0</v>
      </c>
      <c r="Z62" s="107">
        <v>0</v>
      </c>
      <c r="AA62" s="107">
        <v>0</v>
      </c>
      <c r="AB62" s="107">
        <v>0</v>
      </c>
      <c r="AC62" s="107">
        <v>0</v>
      </c>
      <c r="AD62" s="107">
        <v>0</v>
      </c>
      <c r="AE62" s="107">
        <v>0</v>
      </c>
      <c r="AF62" s="107">
        <v>0</v>
      </c>
      <c r="AG62" s="107">
        <v>0</v>
      </c>
      <c r="AH62" s="107">
        <v>0</v>
      </c>
      <c r="AI62" s="107">
        <v>0</v>
      </c>
      <c r="AJ62" s="107">
        <v>0</v>
      </c>
      <c r="AK62" s="107">
        <v>0</v>
      </c>
      <c r="AL62" s="107">
        <v>0</v>
      </c>
      <c r="AM62" s="107">
        <v>0</v>
      </c>
      <c r="AN62" s="107">
        <v>0</v>
      </c>
      <c r="AO62" s="107">
        <v>0</v>
      </c>
      <c r="AP62" s="107">
        <v>0</v>
      </c>
      <c r="AQ62" s="107">
        <v>0</v>
      </c>
      <c r="AR62" s="107">
        <v>0</v>
      </c>
      <c r="AS62" s="107">
        <f t="shared" si="23"/>
        <v>0</v>
      </c>
      <c r="AT62" s="107"/>
      <c r="AU62" s="107">
        <v>0</v>
      </c>
      <c r="AV62" s="107">
        <v>0</v>
      </c>
      <c r="AW62" s="107">
        <v>0</v>
      </c>
      <c r="AX62" s="107">
        <v>0</v>
      </c>
      <c r="AY62" s="107">
        <f t="shared" si="24"/>
        <v>0</v>
      </c>
      <c r="AZ62" s="107">
        <v>0</v>
      </c>
      <c r="BA62" s="107">
        <v>0</v>
      </c>
      <c r="BB62" s="107">
        <v>0</v>
      </c>
      <c r="BC62" s="107">
        <v>0</v>
      </c>
      <c r="BD62" s="107">
        <v>0</v>
      </c>
      <c r="BE62" s="107">
        <v>0</v>
      </c>
      <c r="BF62" s="107">
        <v>0</v>
      </c>
      <c r="BG62" s="107">
        <f t="shared" si="25"/>
        <v>0</v>
      </c>
    </row>
    <row r="63" spans="1:63" s="1" customFormat="1" x14ac:dyDescent="0.25">
      <c r="A63" s="110" t="s">
        <v>167</v>
      </c>
      <c r="B63" s="106" t="s">
        <v>168</v>
      </c>
      <c r="C63" s="107">
        <v>1700000</v>
      </c>
      <c r="D63" s="107">
        <f t="shared" si="15"/>
        <v>0</v>
      </c>
      <c r="E63" s="107">
        <f t="shared" si="16"/>
        <v>0</v>
      </c>
      <c r="F63" s="107">
        <f t="shared" si="17"/>
        <v>1700000</v>
      </c>
      <c r="G63" s="107">
        <v>0</v>
      </c>
      <c r="H63" s="107">
        <v>0</v>
      </c>
      <c r="I63" s="107">
        <v>0</v>
      </c>
      <c r="J63" s="107">
        <v>0</v>
      </c>
      <c r="K63" s="107">
        <f t="shared" si="18"/>
        <v>0</v>
      </c>
      <c r="L63" s="107">
        <f t="shared" si="19"/>
        <v>0</v>
      </c>
      <c r="M63" s="107">
        <v>1400000</v>
      </c>
      <c r="N63" s="107">
        <v>-1400000</v>
      </c>
      <c r="O63" s="109">
        <f t="shared" si="20"/>
        <v>1700000</v>
      </c>
      <c r="P63" s="109">
        <f t="shared" si="21"/>
        <v>300000</v>
      </c>
      <c r="Q63" s="109">
        <f t="shared" si="22"/>
        <v>300000</v>
      </c>
      <c r="R63" s="107">
        <v>0</v>
      </c>
      <c r="S63" s="107">
        <v>0</v>
      </c>
      <c r="T63" s="107">
        <v>0</v>
      </c>
      <c r="U63" s="107">
        <v>0</v>
      </c>
      <c r="V63" s="107">
        <v>0</v>
      </c>
      <c r="W63" s="107">
        <v>0</v>
      </c>
      <c r="X63" s="107">
        <v>0</v>
      </c>
      <c r="Y63" s="107">
        <v>0</v>
      </c>
      <c r="Z63" s="107">
        <v>0</v>
      </c>
      <c r="AA63" s="107">
        <v>0</v>
      </c>
      <c r="AB63" s="107">
        <v>0</v>
      </c>
      <c r="AC63" s="107">
        <v>0</v>
      </c>
      <c r="AD63" s="107">
        <v>0</v>
      </c>
      <c r="AE63" s="107">
        <v>0</v>
      </c>
      <c r="AF63" s="107">
        <v>0</v>
      </c>
      <c r="AG63" s="107">
        <v>0</v>
      </c>
      <c r="AH63" s="107">
        <v>0</v>
      </c>
      <c r="AI63" s="107">
        <v>0</v>
      </c>
      <c r="AJ63" s="107">
        <v>0</v>
      </c>
      <c r="AK63" s="107">
        <v>0</v>
      </c>
      <c r="AL63" s="107">
        <v>0</v>
      </c>
      <c r="AM63" s="107">
        <v>0</v>
      </c>
      <c r="AN63" s="107">
        <v>0</v>
      </c>
      <c r="AO63" s="107">
        <v>0</v>
      </c>
      <c r="AP63" s="107">
        <v>0</v>
      </c>
      <c r="AQ63" s="107">
        <v>0</v>
      </c>
      <c r="AR63" s="107">
        <v>0</v>
      </c>
      <c r="AS63" s="107">
        <f t="shared" si="23"/>
        <v>0</v>
      </c>
      <c r="AT63" s="107"/>
      <c r="AU63" s="107">
        <v>0</v>
      </c>
      <c r="AV63" s="107">
        <v>0</v>
      </c>
      <c r="AW63" s="107">
        <v>0</v>
      </c>
      <c r="AX63" s="107">
        <v>0</v>
      </c>
      <c r="AY63" s="107">
        <f t="shared" si="24"/>
        <v>0</v>
      </c>
      <c r="AZ63" s="107">
        <v>0</v>
      </c>
      <c r="BA63" s="107">
        <v>0</v>
      </c>
      <c r="BB63" s="107">
        <v>0</v>
      </c>
      <c r="BC63" s="107">
        <v>0</v>
      </c>
      <c r="BD63" s="107">
        <v>0</v>
      </c>
      <c r="BE63" s="107">
        <v>0</v>
      </c>
      <c r="BF63" s="107">
        <v>0</v>
      </c>
      <c r="BG63" s="107">
        <f t="shared" si="25"/>
        <v>0</v>
      </c>
      <c r="BH63" s="106"/>
      <c r="BI63" s="106"/>
      <c r="BJ63" s="106"/>
      <c r="BK63" s="4"/>
    </row>
    <row r="64" spans="1:63" x14ac:dyDescent="0.25">
      <c r="A64" s="110" t="s">
        <v>169</v>
      </c>
      <c r="B64" s="106" t="s">
        <v>170</v>
      </c>
      <c r="C64" s="107">
        <v>500000</v>
      </c>
      <c r="D64" s="107">
        <f t="shared" si="15"/>
        <v>0</v>
      </c>
      <c r="E64" s="107">
        <f t="shared" si="16"/>
        <v>0</v>
      </c>
      <c r="F64" s="107">
        <f t="shared" si="17"/>
        <v>500000</v>
      </c>
      <c r="G64" s="107">
        <v>0</v>
      </c>
      <c r="H64" s="107">
        <v>0</v>
      </c>
      <c r="I64" s="107">
        <v>0</v>
      </c>
      <c r="J64" s="107">
        <v>0</v>
      </c>
      <c r="K64" s="107">
        <f t="shared" si="18"/>
        <v>0</v>
      </c>
      <c r="L64" s="107">
        <f t="shared" si="19"/>
        <v>0</v>
      </c>
      <c r="M64" s="107">
        <v>0</v>
      </c>
      <c r="N64" s="107">
        <v>0</v>
      </c>
      <c r="O64" s="109">
        <f t="shared" si="20"/>
        <v>500000</v>
      </c>
      <c r="P64" s="109">
        <f t="shared" si="21"/>
        <v>500000</v>
      </c>
      <c r="Q64" s="109">
        <f t="shared" si="22"/>
        <v>500000</v>
      </c>
      <c r="R64" s="107">
        <v>0</v>
      </c>
      <c r="S64" s="107">
        <v>0</v>
      </c>
      <c r="T64" s="107">
        <v>0</v>
      </c>
      <c r="U64" s="107">
        <v>0</v>
      </c>
      <c r="V64" s="107">
        <v>0</v>
      </c>
      <c r="W64" s="107">
        <v>0</v>
      </c>
      <c r="X64" s="107">
        <v>0</v>
      </c>
      <c r="Y64" s="107">
        <v>0</v>
      </c>
      <c r="Z64" s="107">
        <v>0</v>
      </c>
      <c r="AA64" s="107">
        <v>0</v>
      </c>
      <c r="AB64" s="107">
        <v>0</v>
      </c>
      <c r="AC64" s="107">
        <v>0</v>
      </c>
      <c r="AD64" s="107">
        <v>0</v>
      </c>
      <c r="AE64" s="107">
        <v>0</v>
      </c>
      <c r="AF64" s="107">
        <v>0</v>
      </c>
      <c r="AG64" s="107">
        <v>0</v>
      </c>
      <c r="AH64" s="107">
        <v>0</v>
      </c>
      <c r="AI64" s="107">
        <v>0</v>
      </c>
      <c r="AJ64" s="107">
        <v>0</v>
      </c>
      <c r="AK64" s="107">
        <v>0</v>
      </c>
      <c r="AL64" s="107">
        <v>0</v>
      </c>
      <c r="AM64" s="107">
        <v>0</v>
      </c>
      <c r="AN64" s="107">
        <v>0</v>
      </c>
      <c r="AO64" s="107">
        <v>0</v>
      </c>
      <c r="AP64" s="107">
        <v>0</v>
      </c>
      <c r="AQ64" s="107">
        <v>0</v>
      </c>
      <c r="AR64" s="107">
        <v>0</v>
      </c>
      <c r="AS64" s="107">
        <f t="shared" si="23"/>
        <v>0</v>
      </c>
      <c r="AT64" s="107"/>
      <c r="AU64" s="107">
        <v>0</v>
      </c>
      <c r="AV64" s="107">
        <v>0</v>
      </c>
      <c r="AW64" s="107">
        <v>0</v>
      </c>
      <c r="AX64" s="107">
        <v>0</v>
      </c>
      <c r="AY64" s="107">
        <f t="shared" si="24"/>
        <v>0</v>
      </c>
      <c r="AZ64" s="107">
        <v>0</v>
      </c>
      <c r="BA64" s="107">
        <v>0</v>
      </c>
      <c r="BB64" s="107">
        <v>0</v>
      </c>
      <c r="BC64" s="107">
        <v>0</v>
      </c>
      <c r="BD64" s="107">
        <v>0</v>
      </c>
      <c r="BE64" s="107">
        <v>0</v>
      </c>
      <c r="BF64" s="107">
        <v>0</v>
      </c>
      <c r="BG64" s="107">
        <f t="shared" si="25"/>
        <v>0</v>
      </c>
    </row>
    <row r="65" spans="1:59" x14ac:dyDescent="0.25">
      <c r="A65" s="110" t="s">
        <v>171</v>
      </c>
      <c r="B65" s="116" t="s">
        <v>172</v>
      </c>
      <c r="C65" s="107">
        <v>2500000</v>
      </c>
      <c r="D65" s="107">
        <f t="shared" si="15"/>
        <v>0</v>
      </c>
      <c r="E65" s="107">
        <f t="shared" si="16"/>
        <v>0</v>
      </c>
      <c r="F65" s="107">
        <f t="shared" si="17"/>
        <v>2500000</v>
      </c>
      <c r="G65" s="107">
        <v>0</v>
      </c>
      <c r="H65" s="107">
        <v>163850</v>
      </c>
      <c r="I65" s="107">
        <v>56500</v>
      </c>
      <c r="J65" s="107">
        <v>0</v>
      </c>
      <c r="K65" s="107">
        <f t="shared" si="18"/>
        <v>220350</v>
      </c>
      <c r="L65" s="107">
        <f t="shared" si="19"/>
        <v>220350</v>
      </c>
      <c r="M65" s="107">
        <v>2220350</v>
      </c>
      <c r="N65" s="107">
        <v>-2000000</v>
      </c>
      <c r="O65" s="109">
        <f t="shared" si="20"/>
        <v>2279650</v>
      </c>
      <c r="P65" s="109">
        <f t="shared" si="21"/>
        <v>279650</v>
      </c>
      <c r="Q65" s="109">
        <f t="shared" si="22"/>
        <v>279650</v>
      </c>
      <c r="R65" s="107">
        <v>0</v>
      </c>
      <c r="S65" s="107">
        <v>0</v>
      </c>
      <c r="T65" s="107">
        <v>0</v>
      </c>
      <c r="U65" s="107">
        <v>0</v>
      </c>
      <c r="V65" s="107">
        <v>0</v>
      </c>
      <c r="W65" s="107">
        <v>0</v>
      </c>
      <c r="X65" s="107">
        <v>0</v>
      </c>
      <c r="Y65" s="107">
        <v>0</v>
      </c>
      <c r="Z65" s="107">
        <v>0</v>
      </c>
      <c r="AA65" s="107">
        <v>0</v>
      </c>
      <c r="AB65" s="107">
        <v>0</v>
      </c>
      <c r="AC65" s="107">
        <v>0</v>
      </c>
      <c r="AD65" s="107">
        <v>0</v>
      </c>
      <c r="AE65" s="107">
        <v>0</v>
      </c>
      <c r="AF65" s="107">
        <v>0</v>
      </c>
      <c r="AG65" s="107">
        <v>0</v>
      </c>
      <c r="AH65" s="107">
        <v>0</v>
      </c>
      <c r="AI65" s="107">
        <v>0</v>
      </c>
      <c r="AJ65" s="107">
        <v>0</v>
      </c>
      <c r="AK65" s="107">
        <v>0</v>
      </c>
      <c r="AL65" s="107">
        <v>0</v>
      </c>
      <c r="AM65" s="107">
        <v>0</v>
      </c>
      <c r="AN65" s="107">
        <v>0</v>
      </c>
      <c r="AO65" s="107">
        <v>0</v>
      </c>
      <c r="AP65" s="107">
        <v>0</v>
      </c>
      <c r="AQ65" s="107">
        <v>0</v>
      </c>
      <c r="AR65" s="107">
        <v>0</v>
      </c>
      <c r="AS65" s="107">
        <f t="shared" si="23"/>
        <v>0</v>
      </c>
      <c r="AT65" s="107"/>
      <c r="AU65" s="107">
        <v>0</v>
      </c>
      <c r="AV65" s="107">
        <v>0</v>
      </c>
      <c r="AW65" s="107">
        <v>0</v>
      </c>
      <c r="AX65" s="107">
        <v>0</v>
      </c>
      <c r="AY65" s="107">
        <f t="shared" si="24"/>
        <v>0</v>
      </c>
      <c r="AZ65" s="107">
        <v>0</v>
      </c>
      <c r="BA65" s="107">
        <v>0</v>
      </c>
      <c r="BB65" s="107">
        <v>0</v>
      </c>
      <c r="BC65" s="107">
        <v>0</v>
      </c>
      <c r="BD65" s="107">
        <v>0</v>
      </c>
      <c r="BE65" s="107">
        <v>0</v>
      </c>
      <c r="BF65" s="107">
        <v>0</v>
      </c>
      <c r="BG65" s="107">
        <f t="shared" si="25"/>
        <v>0</v>
      </c>
    </row>
    <row r="66" spans="1:59" ht="13.5" customHeight="1" x14ac:dyDescent="0.25">
      <c r="A66" s="110" t="s">
        <v>173</v>
      </c>
      <c r="B66" s="116" t="s">
        <v>307</v>
      </c>
      <c r="C66" s="107">
        <v>0</v>
      </c>
      <c r="D66" s="107">
        <f t="shared" si="15"/>
        <v>0</v>
      </c>
      <c r="E66" s="107">
        <f t="shared" si="16"/>
        <v>0</v>
      </c>
      <c r="F66" s="107">
        <f t="shared" si="17"/>
        <v>0</v>
      </c>
      <c r="G66" s="107">
        <v>0</v>
      </c>
      <c r="H66" s="107">
        <v>0</v>
      </c>
      <c r="I66" s="107">
        <v>0</v>
      </c>
      <c r="J66" s="107">
        <v>0</v>
      </c>
      <c r="K66" s="107">
        <f t="shared" si="18"/>
        <v>0</v>
      </c>
      <c r="L66" s="107">
        <f t="shared" si="19"/>
        <v>0</v>
      </c>
      <c r="M66" s="107">
        <v>0</v>
      </c>
      <c r="N66" s="107">
        <v>0</v>
      </c>
      <c r="O66" s="109">
        <f t="shared" si="20"/>
        <v>0</v>
      </c>
      <c r="P66" s="109">
        <f t="shared" si="21"/>
        <v>0</v>
      </c>
      <c r="Q66" s="109">
        <f t="shared" si="22"/>
        <v>0</v>
      </c>
      <c r="R66" s="107">
        <v>0</v>
      </c>
      <c r="S66" s="107">
        <v>0</v>
      </c>
      <c r="T66" s="107">
        <v>0</v>
      </c>
      <c r="U66" s="107">
        <v>0</v>
      </c>
      <c r="V66" s="107">
        <v>0</v>
      </c>
      <c r="W66" s="107">
        <v>0</v>
      </c>
      <c r="X66" s="107">
        <v>0</v>
      </c>
      <c r="Y66" s="107">
        <v>0</v>
      </c>
      <c r="Z66" s="107">
        <v>0</v>
      </c>
      <c r="AA66" s="107">
        <v>0</v>
      </c>
      <c r="AB66" s="107">
        <v>0</v>
      </c>
      <c r="AC66" s="107">
        <v>0</v>
      </c>
      <c r="AD66" s="107">
        <v>0</v>
      </c>
      <c r="AE66" s="107">
        <v>0</v>
      </c>
      <c r="AF66" s="107">
        <v>0</v>
      </c>
      <c r="AG66" s="107">
        <v>0</v>
      </c>
      <c r="AH66" s="107">
        <v>0</v>
      </c>
      <c r="AI66" s="107">
        <v>0</v>
      </c>
      <c r="AJ66" s="107">
        <v>0</v>
      </c>
      <c r="AK66" s="107">
        <v>0</v>
      </c>
      <c r="AL66" s="107">
        <v>0</v>
      </c>
      <c r="AM66" s="107">
        <v>0</v>
      </c>
      <c r="AN66" s="107">
        <v>0</v>
      </c>
      <c r="AO66" s="107">
        <v>0</v>
      </c>
      <c r="AP66" s="107">
        <v>0</v>
      </c>
      <c r="AQ66" s="107">
        <v>0</v>
      </c>
      <c r="AR66" s="107">
        <v>0</v>
      </c>
      <c r="AS66" s="107">
        <f>SUM(R66:AR66)</f>
        <v>0</v>
      </c>
      <c r="AT66" s="107"/>
      <c r="AU66" s="107"/>
      <c r="AV66" s="107"/>
      <c r="AW66" s="107"/>
      <c r="AX66" s="107"/>
      <c r="AY66" s="107"/>
      <c r="AZ66" s="107">
        <v>0</v>
      </c>
      <c r="BA66" s="107">
        <v>0</v>
      </c>
      <c r="BB66" s="107">
        <v>0</v>
      </c>
      <c r="BC66" s="107">
        <v>0</v>
      </c>
      <c r="BD66" s="107">
        <v>0</v>
      </c>
      <c r="BE66" s="107">
        <v>0</v>
      </c>
      <c r="BF66" s="107">
        <v>0</v>
      </c>
      <c r="BG66" s="107">
        <f t="shared" si="25"/>
        <v>0</v>
      </c>
    </row>
    <row r="67" spans="1:59" ht="13.5" customHeight="1" x14ac:dyDescent="0.25">
      <c r="A67" s="110" t="s">
        <v>175</v>
      </c>
      <c r="B67" s="116" t="s">
        <v>176</v>
      </c>
      <c r="C67" s="107">
        <v>200000</v>
      </c>
      <c r="D67" s="107">
        <f>+BG67</f>
        <v>0</v>
      </c>
      <c r="E67" s="107">
        <f>+AS67</f>
        <v>0</v>
      </c>
      <c r="F67" s="107">
        <f t="shared" si="17"/>
        <v>200000</v>
      </c>
      <c r="G67" s="107">
        <v>0</v>
      </c>
      <c r="H67" s="107">
        <v>0</v>
      </c>
      <c r="I67" s="107">
        <v>0</v>
      </c>
      <c r="J67" s="107">
        <v>0</v>
      </c>
      <c r="K67" s="107">
        <f t="shared" si="18"/>
        <v>0</v>
      </c>
      <c r="L67" s="107">
        <f t="shared" si="19"/>
        <v>0</v>
      </c>
      <c r="M67" s="107">
        <v>0</v>
      </c>
      <c r="N67" s="107">
        <v>0</v>
      </c>
      <c r="O67" s="109">
        <f t="shared" si="20"/>
        <v>200000</v>
      </c>
      <c r="P67" s="109">
        <f t="shared" si="21"/>
        <v>200000</v>
      </c>
      <c r="Q67" s="109">
        <f t="shared" si="22"/>
        <v>200000</v>
      </c>
      <c r="R67" s="107">
        <v>0</v>
      </c>
      <c r="S67" s="107">
        <v>0</v>
      </c>
      <c r="T67" s="107">
        <v>0</v>
      </c>
      <c r="U67" s="107">
        <v>0</v>
      </c>
      <c r="V67" s="107">
        <v>0</v>
      </c>
      <c r="W67" s="107">
        <v>0</v>
      </c>
      <c r="X67" s="107">
        <v>0</v>
      </c>
      <c r="Y67" s="107">
        <v>0</v>
      </c>
      <c r="Z67" s="107">
        <v>0</v>
      </c>
      <c r="AA67" s="107">
        <v>0</v>
      </c>
      <c r="AB67" s="107">
        <v>0</v>
      </c>
      <c r="AC67" s="107">
        <v>0</v>
      </c>
      <c r="AD67" s="107">
        <v>0</v>
      </c>
      <c r="AE67" s="107">
        <v>0</v>
      </c>
      <c r="AF67" s="107">
        <v>0</v>
      </c>
      <c r="AG67" s="107">
        <v>0</v>
      </c>
      <c r="AH67" s="107">
        <v>0</v>
      </c>
      <c r="AI67" s="107">
        <v>0</v>
      </c>
      <c r="AJ67" s="107">
        <v>0</v>
      </c>
      <c r="AK67" s="107">
        <v>0</v>
      </c>
      <c r="AL67" s="107">
        <v>0</v>
      </c>
      <c r="AM67" s="107">
        <v>0</v>
      </c>
      <c r="AN67" s="107">
        <v>0</v>
      </c>
      <c r="AO67" s="107">
        <v>0</v>
      </c>
      <c r="AP67" s="107">
        <v>0</v>
      </c>
      <c r="AQ67" s="107">
        <v>0</v>
      </c>
      <c r="AR67" s="107">
        <v>0</v>
      </c>
      <c r="AS67" s="107">
        <f>SUM(R67:AR67)</f>
        <v>0</v>
      </c>
      <c r="AT67" s="107"/>
      <c r="AU67" s="107"/>
      <c r="AV67" s="107"/>
      <c r="AW67" s="107"/>
      <c r="AX67" s="107"/>
      <c r="AY67" s="107"/>
      <c r="AZ67" s="107">
        <v>0</v>
      </c>
      <c r="BA67" s="107">
        <v>0</v>
      </c>
      <c r="BB67" s="107"/>
      <c r="BC67" s="107"/>
      <c r="BD67" s="107"/>
      <c r="BE67" s="107"/>
      <c r="BF67" s="107"/>
      <c r="BG67" s="107">
        <f t="shared" si="25"/>
        <v>0</v>
      </c>
    </row>
    <row r="68" spans="1:59" ht="13.5" customHeight="1" x14ac:dyDescent="0.25">
      <c r="A68" s="110" t="s">
        <v>177</v>
      </c>
      <c r="B68" s="116" t="s">
        <v>178</v>
      </c>
      <c r="C68" s="107">
        <v>0</v>
      </c>
      <c r="D68" s="107">
        <f t="shared" si="15"/>
        <v>0</v>
      </c>
      <c r="E68" s="107">
        <f t="shared" si="16"/>
        <v>0</v>
      </c>
      <c r="F68" s="107">
        <f t="shared" si="17"/>
        <v>0</v>
      </c>
      <c r="G68" s="107">
        <v>0</v>
      </c>
      <c r="H68" s="107">
        <v>0</v>
      </c>
      <c r="I68" s="107">
        <v>0</v>
      </c>
      <c r="J68" s="107">
        <v>0</v>
      </c>
      <c r="K68" s="107">
        <f t="shared" si="18"/>
        <v>0</v>
      </c>
      <c r="L68" s="107">
        <f t="shared" si="19"/>
        <v>0</v>
      </c>
      <c r="M68" s="107">
        <v>0</v>
      </c>
      <c r="N68" s="107">
        <v>0</v>
      </c>
      <c r="O68" s="109">
        <f t="shared" si="20"/>
        <v>0</v>
      </c>
      <c r="P68" s="109">
        <f t="shared" si="21"/>
        <v>0</v>
      </c>
      <c r="Q68" s="109">
        <f t="shared" si="22"/>
        <v>0</v>
      </c>
      <c r="R68" s="107">
        <v>0</v>
      </c>
      <c r="S68" s="107">
        <v>0</v>
      </c>
      <c r="T68" s="107">
        <v>0</v>
      </c>
      <c r="U68" s="107">
        <v>0</v>
      </c>
      <c r="V68" s="107">
        <v>0</v>
      </c>
      <c r="W68" s="107">
        <v>0</v>
      </c>
      <c r="X68" s="107">
        <v>0</v>
      </c>
      <c r="Y68" s="107">
        <v>0</v>
      </c>
      <c r="Z68" s="107">
        <v>0</v>
      </c>
      <c r="AA68" s="107">
        <v>0</v>
      </c>
      <c r="AB68" s="107">
        <v>0</v>
      </c>
      <c r="AC68" s="107">
        <v>0</v>
      </c>
      <c r="AD68" s="107">
        <v>0</v>
      </c>
      <c r="AE68" s="107">
        <v>0</v>
      </c>
      <c r="AF68" s="107">
        <v>0</v>
      </c>
      <c r="AG68" s="107">
        <v>0</v>
      </c>
      <c r="AH68" s="107">
        <v>0</v>
      </c>
      <c r="AI68" s="107">
        <v>0</v>
      </c>
      <c r="AJ68" s="107">
        <v>0</v>
      </c>
      <c r="AK68" s="107">
        <v>0</v>
      </c>
      <c r="AL68" s="107">
        <v>0</v>
      </c>
      <c r="AM68" s="107">
        <v>0</v>
      </c>
      <c r="AN68" s="107">
        <v>0</v>
      </c>
      <c r="AO68" s="107">
        <v>0</v>
      </c>
      <c r="AP68" s="107">
        <v>0</v>
      </c>
      <c r="AQ68" s="107">
        <v>0</v>
      </c>
      <c r="AR68" s="107">
        <v>0</v>
      </c>
      <c r="AS68" s="107">
        <f t="shared" si="23"/>
        <v>0</v>
      </c>
      <c r="AT68" s="107"/>
      <c r="AU68" s="107">
        <v>0</v>
      </c>
      <c r="AV68" s="107">
        <v>0</v>
      </c>
      <c r="AW68" s="107">
        <v>0</v>
      </c>
      <c r="AX68" s="107">
        <v>0</v>
      </c>
      <c r="AY68" s="107">
        <f t="shared" si="24"/>
        <v>0</v>
      </c>
      <c r="AZ68" s="107">
        <v>0</v>
      </c>
      <c r="BA68" s="107">
        <v>0</v>
      </c>
      <c r="BB68" s="107">
        <v>0</v>
      </c>
      <c r="BC68" s="107">
        <v>0</v>
      </c>
      <c r="BD68" s="107">
        <v>0</v>
      </c>
      <c r="BE68" s="107">
        <v>0</v>
      </c>
      <c r="BF68" s="107">
        <v>0</v>
      </c>
      <c r="BG68" s="107">
        <f t="shared" si="25"/>
        <v>0</v>
      </c>
    </row>
    <row r="69" spans="1:59" x14ac:dyDescent="0.25">
      <c r="A69" s="110" t="s">
        <v>179</v>
      </c>
      <c r="B69" s="106" t="s">
        <v>180</v>
      </c>
      <c r="C69" s="107">
        <v>390000</v>
      </c>
      <c r="D69" s="107">
        <f t="shared" si="15"/>
        <v>0</v>
      </c>
      <c r="E69" s="107">
        <f t="shared" si="16"/>
        <v>0</v>
      </c>
      <c r="F69" s="107">
        <f t="shared" si="17"/>
        <v>390000</v>
      </c>
      <c r="G69" s="107">
        <v>0</v>
      </c>
      <c r="H69" s="107">
        <v>0</v>
      </c>
      <c r="I69" s="107">
        <v>0</v>
      </c>
      <c r="J69" s="107">
        <v>0</v>
      </c>
      <c r="K69" s="107">
        <f t="shared" si="18"/>
        <v>0</v>
      </c>
      <c r="L69" s="107">
        <f t="shared" si="19"/>
        <v>0</v>
      </c>
      <c r="M69" s="107">
        <v>140000</v>
      </c>
      <c r="N69" s="107">
        <v>-140000</v>
      </c>
      <c r="O69" s="109">
        <f t="shared" si="20"/>
        <v>390000</v>
      </c>
      <c r="P69" s="109">
        <f t="shared" si="21"/>
        <v>250000</v>
      </c>
      <c r="Q69" s="109">
        <f t="shared" si="22"/>
        <v>250000</v>
      </c>
      <c r="R69" s="107">
        <v>0</v>
      </c>
      <c r="S69" s="107">
        <v>0</v>
      </c>
      <c r="T69" s="107">
        <v>0</v>
      </c>
      <c r="U69" s="107">
        <v>0</v>
      </c>
      <c r="V69" s="107">
        <v>0</v>
      </c>
      <c r="W69" s="107">
        <v>0</v>
      </c>
      <c r="X69" s="107">
        <v>0</v>
      </c>
      <c r="Y69" s="107">
        <v>0</v>
      </c>
      <c r="Z69" s="107">
        <v>0</v>
      </c>
      <c r="AA69" s="107">
        <v>0</v>
      </c>
      <c r="AB69" s="107">
        <v>0</v>
      </c>
      <c r="AC69" s="107">
        <v>0</v>
      </c>
      <c r="AD69" s="107">
        <v>0</v>
      </c>
      <c r="AE69" s="107">
        <v>0</v>
      </c>
      <c r="AF69" s="107">
        <v>0</v>
      </c>
      <c r="AG69" s="107">
        <v>0</v>
      </c>
      <c r="AH69" s="107">
        <v>0</v>
      </c>
      <c r="AI69" s="107">
        <v>0</v>
      </c>
      <c r="AJ69" s="107">
        <v>0</v>
      </c>
      <c r="AK69" s="107">
        <v>0</v>
      </c>
      <c r="AL69" s="107">
        <v>0</v>
      </c>
      <c r="AM69" s="107">
        <v>0</v>
      </c>
      <c r="AN69" s="107">
        <v>0</v>
      </c>
      <c r="AO69" s="107">
        <v>0</v>
      </c>
      <c r="AP69" s="107">
        <v>0</v>
      </c>
      <c r="AQ69" s="107">
        <v>0</v>
      </c>
      <c r="AR69" s="107">
        <v>0</v>
      </c>
      <c r="AS69" s="107">
        <f t="shared" si="23"/>
        <v>0</v>
      </c>
      <c r="AT69" s="107"/>
      <c r="AU69" s="107">
        <v>0</v>
      </c>
      <c r="AV69" s="107">
        <v>0</v>
      </c>
      <c r="AW69" s="107">
        <v>0</v>
      </c>
      <c r="AX69" s="107">
        <v>0</v>
      </c>
      <c r="AY69" s="107">
        <f t="shared" si="24"/>
        <v>0</v>
      </c>
      <c r="AZ69" s="107">
        <v>0</v>
      </c>
      <c r="BA69" s="107">
        <v>0</v>
      </c>
      <c r="BB69" s="107">
        <v>0</v>
      </c>
      <c r="BC69" s="107">
        <v>0</v>
      </c>
      <c r="BD69" s="107">
        <v>0</v>
      </c>
      <c r="BE69" s="107">
        <v>0</v>
      </c>
      <c r="BF69" s="107">
        <v>0</v>
      </c>
      <c r="BG69" s="107">
        <f t="shared" si="25"/>
        <v>0</v>
      </c>
    </row>
    <row r="70" spans="1:59" x14ac:dyDescent="0.25">
      <c r="A70" s="110"/>
      <c r="C70" s="107"/>
      <c r="D70" s="107"/>
      <c r="E70" s="107"/>
      <c r="F70" s="107"/>
      <c r="G70" s="107"/>
      <c r="H70" s="107"/>
      <c r="I70" s="107"/>
      <c r="J70" s="107"/>
      <c r="K70" s="107"/>
      <c r="L70" s="107">
        <f>+L71/F71</f>
        <v>0.1291361502729117</v>
      </c>
      <c r="M70" s="107"/>
      <c r="N70" s="107"/>
      <c r="O70" s="107"/>
      <c r="P70" s="115"/>
      <c r="Q70" s="17"/>
      <c r="R70" s="107"/>
      <c r="S70" s="107"/>
      <c r="T70" s="107"/>
      <c r="U70" s="107"/>
      <c r="V70" s="107"/>
      <c r="W70" s="107"/>
      <c r="X70" s="107"/>
      <c r="Y70" s="107"/>
      <c r="Z70" s="107"/>
      <c r="AA70" s="107"/>
      <c r="AB70" s="107"/>
      <c r="AC70" s="107"/>
      <c r="AD70" s="107"/>
      <c r="AE70" s="107"/>
      <c r="AF70" s="107"/>
      <c r="AG70" s="107"/>
      <c r="AH70" s="107"/>
      <c r="AI70" s="107"/>
      <c r="AJ70" s="107"/>
      <c r="AK70" s="107"/>
      <c r="AL70" s="107"/>
      <c r="AM70" s="107"/>
      <c r="AN70" s="107"/>
      <c r="AO70" s="107"/>
      <c r="AP70" s="107"/>
      <c r="AQ70" s="107"/>
      <c r="AR70" s="107"/>
      <c r="AS70" s="107">
        <f>SUM(R70:AG70)</f>
        <v>0</v>
      </c>
      <c r="AT70" s="107"/>
      <c r="AU70" s="107"/>
      <c r="AV70" s="107"/>
      <c r="AW70" s="107"/>
      <c r="AX70" s="107"/>
      <c r="AY70" s="107"/>
      <c r="AZ70" s="107"/>
      <c r="BB70" s="107"/>
      <c r="BC70" s="107"/>
      <c r="BD70" s="107"/>
      <c r="BE70" s="107"/>
      <c r="BF70" s="107"/>
      <c r="BG70" s="3"/>
    </row>
    <row r="71" spans="1:59" x14ac:dyDescent="0.25">
      <c r="A71" s="35" t="s">
        <v>181</v>
      </c>
      <c r="B71" s="38" t="s">
        <v>182</v>
      </c>
      <c r="C71" s="18">
        <f t="shared" ref="C71:BG71" si="26">SUM(C73:C92)</f>
        <v>10085863</v>
      </c>
      <c r="D71" s="18">
        <f t="shared" si="26"/>
        <v>0</v>
      </c>
      <c r="E71" s="18">
        <f t="shared" si="26"/>
        <v>0</v>
      </c>
      <c r="F71" s="18">
        <f t="shared" si="26"/>
        <v>10085863</v>
      </c>
      <c r="G71" s="18">
        <f t="shared" si="26"/>
        <v>0</v>
      </c>
      <c r="H71" s="18">
        <f t="shared" si="26"/>
        <v>120340</v>
      </c>
      <c r="I71" s="18">
        <f t="shared" si="26"/>
        <v>243271.89</v>
      </c>
      <c r="J71" s="18">
        <f t="shared" si="26"/>
        <v>938837.62999999989</v>
      </c>
      <c r="K71" s="18">
        <f t="shared" si="26"/>
        <v>1302449.52</v>
      </c>
      <c r="L71" s="18">
        <f t="shared" si="26"/>
        <v>1302449.52</v>
      </c>
      <c r="M71" s="18">
        <f t="shared" si="26"/>
        <v>7123814.5</v>
      </c>
      <c r="N71" s="18">
        <f t="shared" si="26"/>
        <v>-5848764.9800000004</v>
      </c>
      <c r="O71" s="18">
        <f t="shared" si="26"/>
        <v>8783413.4800000004</v>
      </c>
      <c r="P71" s="18">
        <f t="shared" si="26"/>
        <v>2962048.5</v>
      </c>
      <c r="Q71" s="19">
        <f t="shared" si="26"/>
        <v>2934648.5</v>
      </c>
      <c r="R71" s="18">
        <f t="shared" si="26"/>
        <v>0</v>
      </c>
      <c r="S71" s="18">
        <f t="shared" si="26"/>
        <v>0</v>
      </c>
      <c r="T71" s="18">
        <f t="shared" si="26"/>
        <v>0</v>
      </c>
      <c r="U71" s="18">
        <f t="shared" si="26"/>
        <v>0</v>
      </c>
      <c r="V71" s="18">
        <f t="shared" si="26"/>
        <v>0</v>
      </c>
      <c r="W71" s="18">
        <f t="shared" si="26"/>
        <v>0</v>
      </c>
      <c r="X71" s="18">
        <f t="shared" si="26"/>
        <v>0</v>
      </c>
      <c r="Y71" s="18">
        <f t="shared" si="26"/>
        <v>0</v>
      </c>
      <c r="Z71" s="18">
        <f t="shared" si="26"/>
        <v>0</v>
      </c>
      <c r="AA71" s="18">
        <f t="shared" si="26"/>
        <v>0</v>
      </c>
      <c r="AB71" s="18">
        <f t="shared" si="26"/>
        <v>0</v>
      </c>
      <c r="AC71" s="18">
        <f t="shared" si="26"/>
        <v>0</v>
      </c>
      <c r="AD71" s="18">
        <f t="shared" si="26"/>
        <v>0</v>
      </c>
      <c r="AE71" s="18">
        <f t="shared" si="26"/>
        <v>0</v>
      </c>
      <c r="AF71" s="18">
        <f t="shared" si="26"/>
        <v>0</v>
      </c>
      <c r="AG71" s="18">
        <f t="shared" si="26"/>
        <v>0</v>
      </c>
      <c r="AH71" s="18">
        <f t="shared" si="26"/>
        <v>0</v>
      </c>
      <c r="AI71" s="18">
        <f t="shared" si="26"/>
        <v>0</v>
      </c>
      <c r="AJ71" s="18">
        <f t="shared" si="26"/>
        <v>0</v>
      </c>
      <c r="AK71" s="18">
        <f>SUM(AK73:AK92)</f>
        <v>0</v>
      </c>
      <c r="AL71" s="18">
        <f t="shared" si="26"/>
        <v>0</v>
      </c>
      <c r="AM71" s="18">
        <f t="shared" si="26"/>
        <v>0</v>
      </c>
      <c r="AN71" s="18">
        <f t="shared" si="26"/>
        <v>0</v>
      </c>
      <c r="AO71" s="18">
        <f t="shared" si="26"/>
        <v>0</v>
      </c>
      <c r="AP71" s="18">
        <f t="shared" si="26"/>
        <v>0</v>
      </c>
      <c r="AQ71" s="18">
        <f t="shared" si="26"/>
        <v>0</v>
      </c>
      <c r="AR71" s="18">
        <f t="shared" si="26"/>
        <v>0</v>
      </c>
      <c r="AS71" s="18">
        <f t="shared" si="26"/>
        <v>0</v>
      </c>
      <c r="AT71" s="18">
        <f t="shared" si="26"/>
        <v>0</v>
      </c>
      <c r="AU71" s="18">
        <f t="shared" si="26"/>
        <v>0</v>
      </c>
      <c r="AV71" s="18">
        <f t="shared" si="26"/>
        <v>0</v>
      </c>
      <c r="AW71" s="18">
        <f t="shared" si="26"/>
        <v>0</v>
      </c>
      <c r="AX71" s="18">
        <f t="shared" si="26"/>
        <v>0</v>
      </c>
      <c r="AY71" s="18">
        <f t="shared" si="26"/>
        <v>0</v>
      </c>
      <c r="AZ71" s="18">
        <f t="shared" si="26"/>
        <v>0</v>
      </c>
      <c r="BA71" s="18">
        <f t="shared" si="26"/>
        <v>0</v>
      </c>
      <c r="BB71" s="18">
        <f t="shared" si="26"/>
        <v>0</v>
      </c>
      <c r="BC71" s="18">
        <f t="shared" si="26"/>
        <v>0</v>
      </c>
      <c r="BD71" s="18">
        <f t="shared" si="26"/>
        <v>0</v>
      </c>
      <c r="BE71" s="18">
        <f t="shared" si="26"/>
        <v>0</v>
      </c>
      <c r="BF71" s="18">
        <f t="shared" si="26"/>
        <v>0</v>
      </c>
      <c r="BG71" s="18">
        <f t="shared" si="26"/>
        <v>0</v>
      </c>
    </row>
    <row r="72" spans="1:59" x14ac:dyDescent="0.25">
      <c r="A72" s="110"/>
      <c r="C72" s="107"/>
      <c r="D72" s="107"/>
      <c r="E72" s="107"/>
      <c r="F72" s="107"/>
      <c r="G72" s="107"/>
      <c r="H72" s="107"/>
      <c r="I72" s="107"/>
      <c r="J72" s="107"/>
      <c r="K72" s="107"/>
      <c r="L72" s="107"/>
      <c r="M72" s="107"/>
      <c r="N72" s="107"/>
      <c r="O72" s="107"/>
      <c r="Q72" s="107"/>
      <c r="R72" s="107"/>
      <c r="S72" s="107"/>
      <c r="T72" s="107"/>
      <c r="U72" s="107"/>
      <c r="V72" s="107"/>
      <c r="W72" s="107"/>
      <c r="X72" s="107"/>
      <c r="Y72" s="107"/>
      <c r="Z72" s="107"/>
      <c r="AA72" s="107"/>
      <c r="AB72" s="107"/>
      <c r="AC72" s="107"/>
      <c r="AD72" s="107"/>
      <c r="AE72" s="107"/>
      <c r="AF72" s="107"/>
      <c r="AG72" s="107"/>
      <c r="AH72" s="107"/>
      <c r="AI72" s="107"/>
      <c r="AJ72" s="107"/>
      <c r="AK72" s="107"/>
      <c r="AL72" s="107"/>
      <c r="AM72" s="107"/>
      <c r="AN72" s="107"/>
      <c r="AO72" s="107"/>
      <c r="AP72" s="107"/>
      <c r="AQ72" s="107"/>
      <c r="AR72" s="107"/>
      <c r="AS72" s="107"/>
      <c r="AT72" s="107"/>
      <c r="AU72" s="107"/>
      <c r="AV72" s="107"/>
      <c r="AW72" s="107"/>
      <c r="AX72" s="107"/>
      <c r="AY72" s="107"/>
      <c r="AZ72" s="107"/>
      <c r="BB72" s="107"/>
      <c r="BC72" s="107"/>
      <c r="BD72" s="107"/>
      <c r="BE72" s="107"/>
      <c r="BF72" s="107"/>
      <c r="BG72" s="3"/>
    </row>
    <row r="73" spans="1:59" x14ac:dyDescent="0.25">
      <c r="A73" s="110" t="s">
        <v>183</v>
      </c>
      <c r="B73" s="106" t="s">
        <v>184</v>
      </c>
      <c r="C73" s="107">
        <v>3520000</v>
      </c>
      <c r="D73" s="107">
        <f t="shared" ref="D73:D92" si="27">+BG73</f>
        <v>0</v>
      </c>
      <c r="E73" s="107">
        <f t="shared" ref="E73:E92" si="28">+AS73</f>
        <v>0</v>
      </c>
      <c r="F73" s="107">
        <f t="shared" ref="F73:F92" si="29">+C73+D73+E73</f>
        <v>3520000</v>
      </c>
      <c r="G73" s="107">
        <v>0</v>
      </c>
      <c r="H73" s="107">
        <v>95000</v>
      </c>
      <c r="I73" s="107">
        <v>95000</v>
      </c>
      <c r="J73" s="107">
        <v>128051</v>
      </c>
      <c r="K73" s="107">
        <f t="shared" ref="K73:K92" si="30">SUM(H73:J73)</f>
        <v>318051</v>
      </c>
      <c r="L73" s="107">
        <f t="shared" ref="L73:L92" si="31">K73+G73</f>
        <v>318051</v>
      </c>
      <c r="M73" s="107">
        <v>3500000</v>
      </c>
      <c r="N73" s="107">
        <v>-3181949</v>
      </c>
      <c r="O73" s="109">
        <f t="shared" ref="O73:O92" si="32">F73-L73</f>
        <v>3201949</v>
      </c>
      <c r="P73" s="109">
        <f t="shared" ref="P73:P92" si="33">+F73-M73</f>
        <v>20000</v>
      </c>
      <c r="Q73" s="109">
        <f t="shared" ref="Q73:Q92" si="34">IF(N73&gt;0,(F73-L73-N73),(F73-L73+N73))</f>
        <v>20000</v>
      </c>
      <c r="R73" s="107">
        <v>0</v>
      </c>
      <c r="S73" s="107">
        <v>0</v>
      </c>
      <c r="T73" s="107">
        <v>0</v>
      </c>
      <c r="U73" s="107">
        <v>0</v>
      </c>
      <c r="V73" s="107">
        <v>0</v>
      </c>
      <c r="W73" s="107">
        <v>0</v>
      </c>
      <c r="X73" s="107">
        <v>0</v>
      </c>
      <c r="Y73" s="107">
        <v>0</v>
      </c>
      <c r="Z73" s="107">
        <v>0</v>
      </c>
      <c r="AA73" s="107">
        <v>0</v>
      </c>
      <c r="AB73" s="107">
        <v>0</v>
      </c>
      <c r="AC73" s="107">
        <v>0</v>
      </c>
      <c r="AD73" s="107">
        <v>0</v>
      </c>
      <c r="AE73" s="107">
        <v>0</v>
      </c>
      <c r="AF73" s="107">
        <v>0</v>
      </c>
      <c r="AG73" s="107">
        <v>0</v>
      </c>
      <c r="AH73" s="107">
        <v>0</v>
      </c>
      <c r="AI73" s="107">
        <v>0</v>
      </c>
      <c r="AJ73" s="107">
        <v>0</v>
      </c>
      <c r="AK73" s="107">
        <v>0</v>
      </c>
      <c r="AL73" s="107">
        <v>0</v>
      </c>
      <c r="AM73" s="107">
        <v>0</v>
      </c>
      <c r="AN73" s="107">
        <v>0</v>
      </c>
      <c r="AO73" s="107">
        <v>0</v>
      </c>
      <c r="AP73" s="107">
        <v>0</v>
      </c>
      <c r="AQ73" s="107">
        <v>0</v>
      </c>
      <c r="AR73" s="107">
        <v>0</v>
      </c>
      <c r="AS73" s="107">
        <f t="shared" ref="AS73:AS92" si="35">SUM(R73:AR73)</f>
        <v>0</v>
      </c>
      <c r="AT73" s="107"/>
      <c r="AU73" s="107">
        <v>0</v>
      </c>
      <c r="AV73" s="107">
        <v>0</v>
      </c>
      <c r="AW73" s="107">
        <v>0</v>
      </c>
      <c r="AX73" s="107">
        <v>0</v>
      </c>
      <c r="AY73" s="107">
        <f t="shared" ref="AY73:AY92" si="36">+AT73+AU73+AV73+AW73+AX73</f>
        <v>0</v>
      </c>
      <c r="AZ73" s="107">
        <v>0</v>
      </c>
      <c r="BA73" s="107">
        <v>0</v>
      </c>
      <c r="BB73" s="107">
        <v>0</v>
      </c>
      <c r="BC73" s="107">
        <v>0</v>
      </c>
      <c r="BD73" s="107">
        <v>0</v>
      </c>
      <c r="BE73" s="107">
        <v>0</v>
      </c>
      <c r="BF73" s="107">
        <v>0</v>
      </c>
      <c r="BG73" s="107">
        <f>SUM(AZ73:BF73)</f>
        <v>0</v>
      </c>
    </row>
    <row r="74" spans="1:59" x14ac:dyDescent="0.25">
      <c r="A74" s="110" t="s">
        <v>185</v>
      </c>
      <c r="B74" s="106" t="s">
        <v>186</v>
      </c>
      <c r="C74" s="107">
        <v>0</v>
      </c>
      <c r="D74" s="107">
        <f t="shared" si="27"/>
        <v>0</v>
      </c>
      <c r="E74" s="107">
        <f t="shared" si="28"/>
        <v>0</v>
      </c>
      <c r="F74" s="107">
        <f t="shared" si="29"/>
        <v>0</v>
      </c>
      <c r="G74" s="107">
        <v>0</v>
      </c>
      <c r="H74" s="107">
        <v>0</v>
      </c>
      <c r="I74" s="107">
        <v>0</v>
      </c>
      <c r="J74" s="107">
        <v>0</v>
      </c>
      <c r="K74" s="107">
        <f t="shared" si="30"/>
        <v>0</v>
      </c>
      <c r="L74" s="107">
        <f t="shared" si="31"/>
        <v>0</v>
      </c>
      <c r="M74" s="107">
        <v>0</v>
      </c>
      <c r="N74" s="107">
        <v>0</v>
      </c>
      <c r="O74" s="109">
        <f t="shared" si="32"/>
        <v>0</v>
      </c>
      <c r="P74" s="109">
        <f t="shared" si="33"/>
        <v>0</v>
      </c>
      <c r="Q74" s="109">
        <f t="shared" si="34"/>
        <v>0</v>
      </c>
      <c r="R74" s="107">
        <v>0</v>
      </c>
      <c r="S74" s="107">
        <v>0</v>
      </c>
      <c r="T74" s="107">
        <v>0</v>
      </c>
      <c r="U74" s="107">
        <v>0</v>
      </c>
      <c r="V74" s="107">
        <v>0</v>
      </c>
      <c r="W74" s="107">
        <v>0</v>
      </c>
      <c r="X74" s="107">
        <v>0</v>
      </c>
      <c r="Y74" s="107">
        <v>0</v>
      </c>
      <c r="Z74" s="107">
        <v>0</v>
      </c>
      <c r="AA74" s="107">
        <v>0</v>
      </c>
      <c r="AB74" s="107">
        <v>0</v>
      </c>
      <c r="AC74" s="107">
        <v>0</v>
      </c>
      <c r="AD74" s="107">
        <v>0</v>
      </c>
      <c r="AE74" s="107">
        <v>0</v>
      </c>
      <c r="AF74" s="107">
        <v>0</v>
      </c>
      <c r="AG74" s="107">
        <v>0</v>
      </c>
      <c r="AH74" s="107">
        <v>0</v>
      </c>
      <c r="AI74" s="107">
        <v>0</v>
      </c>
      <c r="AJ74" s="107">
        <v>0</v>
      </c>
      <c r="AK74" s="107">
        <v>0</v>
      </c>
      <c r="AL74" s="107">
        <v>0</v>
      </c>
      <c r="AM74" s="107">
        <v>0</v>
      </c>
      <c r="AN74" s="107">
        <v>0</v>
      </c>
      <c r="AO74" s="107">
        <v>0</v>
      </c>
      <c r="AP74" s="107">
        <v>0</v>
      </c>
      <c r="AQ74" s="107">
        <v>0</v>
      </c>
      <c r="AR74" s="107">
        <v>0</v>
      </c>
      <c r="AS74" s="107">
        <f t="shared" si="35"/>
        <v>0</v>
      </c>
      <c r="AT74" s="107"/>
      <c r="AU74" s="107">
        <v>0</v>
      </c>
      <c r="AV74" s="107">
        <v>0</v>
      </c>
      <c r="AW74" s="107">
        <v>0</v>
      </c>
      <c r="AX74" s="107">
        <v>0</v>
      </c>
      <c r="AY74" s="107">
        <f t="shared" si="36"/>
        <v>0</v>
      </c>
      <c r="AZ74" s="107">
        <v>0</v>
      </c>
      <c r="BA74" s="107">
        <v>0</v>
      </c>
      <c r="BB74" s="107">
        <v>0</v>
      </c>
      <c r="BC74" s="107">
        <v>0</v>
      </c>
      <c r="BD74" s="107">
        <v>0</v>
      </c>
      <c r="BE74" s="107">
        <v>0</v>
      </c>
      <c r="BF74" s="107">
        <v>0</v>
      </c>
      <c r="BG74" s="107">
        <f t="shared" ref="BG74:BG91" si="37">SUM(AZ74:BF74)</f>
        <v>0</v>
      </c>
    </row>
    <row r="75" spans="1:59" x14ac:dyDescent="0.25">
      <c r="A75" s="110" t="s">
        <v>187</v>
      </c>
      <c r="B75" s="106" t="s">
        <v>188</v>
      </c>
      <c r="C75" s="107">
        <v>800000</v>
      </c>
      <c r="D75" s="107">
        <f t="shared" si="27"/>
        <v>0</v>
      </c>
      <c r="E75" s="107">
        <f t="shared" si="28"/>
        <v>0</v>
      </c>
      <c r="F75" s="107">
        <f t="shared" si="29"/>
        <v>800000</v>
      </c>
      <c r="G75" s="107">
        <v>0</v>
      </c>
      <c r="H75" s="107">
        <v>5600</v>
      </c>
      <c r="I75" s="107">
        <v>26476.579999999998</v>
      </c>
      <c r="J75" s="107">
        <v>0</v>
      </c>
      <c r="K75" s="107">
        <f t="shared" si="30"/>
        <v>32076.579999999998</v>
      </c>
      <c r="L75" s="107">
        <f t="shared" si="31"/>
        <v>32076.579999999998</v>
      </c>
      <c r="M75" s="107">
        <v>600000</v>
      </c>
      <c r="N75" s="107">
        <v>-567923.41999999993</v>
      </c>
      <c r="O75" s="109">
        <f t="shared" si="32"/>
        <v>767923.42</v>
      </c>
      <c r="P75" s="109">
        <f t="shared" si="33"/>
        <v>200000</v>
      </c>
      <c r="Q75" s="109">
        <f t="shared" si="34"/>
        <v>200000.00000000012</v>
      </c>
      <c r="R75" s="107">
        <v>0</v>
      </c>
      <c r="S75" s="107">
        <v>0</v>
      </c>
      <c r="T75" s="107">
        <v>0</v>
      </c>
      <c r="U75" s="107">
        <v>0</v>
      </c>
      <c r="V75" s="107">
        <v>0</v>
      </c>
      <c r="W75" s="107">
        <v>0</v>
      </c>
      <c r="X75" s="107">
        <v>0</v>
      </c>
      <c r="Y75" s="107">
        <v>0</v>
      </c>
      <c r="Z75" s="107">
        <v>0</v>
      </c>
      <c r="AA75" s="107">
        <v>0</v>
      </c>
      <c r="AB75" s="107">
        <v>0</v>
      </c>
      <c r="AC75" s="107">
        <v>0</v>
      </c>
      <c r="AD75" s="107">
        <v>0</v>
      </c>
      <c r="AE75" s="107">
        <v>0</v>
      </c>
      <c r="AF75" s="107">
        <v>0</v>
      </c>
      <c r="AG75" s="107">
        <v>0</v>
      </c>
      <c r="AH75" s="107">
        <v>0</v>
      </c>
      <c r="AI75" s="107">
        <v>0</v>
      </c>
      <c r="AJ75" s="107">
        <v>0</v>
      </c>
      <c r="AK75" s="107">
        <v>0</v>
      </c>
      <c r="AL75" s="107">
        <v>0</v>
      </c>
      <c r="AM75" s="107">
        <v>0</v>
      </c>
      <c r="AN75" s="107">
        <v>0</v>
      </c>
      <c r="AO75" s="107">
        <v>0</v>
      </c>
      <c r="AP75" s="107">
        <v>0</v>
      </c>
      <c r="AQ75" s="107">
        <v>0</v>
      </c>
      <c r="AR75" s="107">
        <v>0</v>
      </c>
      <c r="AS75" s="107">
        <f t="shared" si="35"/>
        <v>0</v>
      </c>
      <c r="AT75" s="107"/>
      <c r="AU75" s="107">
        <v>0</v>
      </c>
      <c r="AV75" s="107">
        <v>0</v>
      </c>
      <c r="AW75" s="107">
        <v>0</v>
      </c>
      <c r="AX75" s="107">
        <v>0</v>
      </c>
      <c r="AY75" s="107">
        <f t="shared" si="36"/>
        <v>0</v>
      </c>
      <c r="AZ75" s="107">
        <v>0</v>
      </c>
      <c r="BA75" s="107">
        <v>0</v>
      </c>
      <c r="BB75" s="107">
        <v>0</v>
      </c>
      <c r="BC75" s="107">
        <v>0</v>
      </c>
      <c r="BD75" s="107">
        <v>0</v>
      </c>
      <c r="BE75" s="107">
        <v>0</v>
      </c>
      <c r="BF75" s="107">
        <v>0</v>
      </c>
      <c r="BG75" s="107">
        <f t="shared" si="37"/>
        <v>0</v>
      </c>
    </row>
    <row r="76" spans="1:59" x14ac:dyDescent="0.25">
      <c r="A76" s="110" t="s">
        <v>189</v>
      </c>
      <c r="B76" s="106" t="s">
        <v>190</v>
      </c>
      <c r="C76" s="107">
        <v>20000</v>
      </c>
      <c r="D76" s="107">
        <f t="shared" si="27"/>
        <v>0</v>
      </c>
      <c r="E76" s="107">
        <f t="shared" si="28"/>
        <v>0</v>
      </c>
      <c r="F76" s="107">
        <f t="shared" si="29"/>
        <v>20000</v>
      </c>
      <c r="G76" s="107">
        <v>0</v>
      </c>
      <c r="H76" s="107">
        <v>0</v>
      </c>
      <c r="I76" s="107">
        <v>4781.18</v>
      </c>
      <c r="J76" s="107">
        <v>668.82</v>
      </c>
      <c r="K76" s="107">
        <f t="shared" si="30"/>
        <v>5450</v>
      </c>
      <c r="L76" s="107">
        <f t="shared" si="31"/>
        <v>5450</v>
      </c>
      <c r="M76" s="107">
        <v>0</v>
      </c>
      <c r="N76" s="107">
        <v>0</v>
      </c>
      <c r="O76" s="109">
        <f t="shared" si="32"/>
        <v>14550</v>
      </c>
      <c r="P76" s="109">
        <f t="shared" si="33"/>
        <v>20000</v>
      </c>
      <c r="Q76" s="109">
        <f t="shared" si="34"/>
        <v>14550</v>
      </c>
      <c r="R76" s="107">
        <v>0</v>
      </c>
      <c r="S76" s="107">
        <v>0</v>
      </c>
      <c r="T76" s="107">
        <v>0</v>
      </c>
      <c r="U76" s="107">
        <v>0</v>
      </c>
      <c r="V76" s="107">
        <v>0</v>
      </c>
      <c r="W76" s="107">
        <v>0</v>
      </c>
      <c r="X76" s="107">
        <v>0</v>
      </c>
      <c r="Y76" s="107">
        <v>0</v>
      </c>
      <c r="Z76" s="107">
        <v>0</v>
      </c>
      <c r="AA76" s="107">
        <v>0</v>
      </c>
      <c r="AB76" s="107">
        <v>0</v>
      </c>
      <c r="AC76" s="107">
        <v>0</v>
      </c>
      <c r="AD76" s="107">
        <v>0</v>
      </c>
      <c r="AE76" s="107">
        <v>0</v>
      </c>
      <c r="AF76" s="107">
        <v>0</v>
      </c>
      <c r="AG76" s="107">
        <v>0</v>
      </c>
      <c r="AH76" s="107">
        <v>0</v>
      </c>
      <c r="AI76" s="107">
        <v>0</v>
      </c>
      <c r="AJ76" s="107">
        <v>0</v>
      </c>
      <c r="AK76" s="107">
        <v>0</v>
      </c>
      <c r="AL76" s="107">
        <v>0</v>
      </c>
      <c r="AM76" s="107">
        <v>0</v>
      </c>
      <c r="AN76" s="107">
        <v>0</v>
      </c>
      <c r="AO76" s="107">
        <v>0</v>
      </c>
      <c r="AP76" s="107">
        <v>0</v>
      </c>
      <c r="AQ76" s="107">
        <v>0</v>
      </c>
      <c r="AR76" s="107">
        <v>0</v>
      </c>
      <c r="AS76" s="107">
        <f t="shared" si="35"/>
        <v>0</v>
      </c>
      <c r="AT76" s="107"/>
      <c r="AU76" s="107">
        <v>0</v>
      </c>
      <c r="AV76" s="107">
        <v>0</v>
      </c>
      <c r="AW76" s="107">
        <v>0</v>
      </c>
      <c r="AX76" s="107">
        <v>0</v>
      </c>
      <c r="AY76" s="107">
        <f t="shared" si="36"/>
        <v>0</v>
      </c>
      <c r="AZ76" s="107">
        <v>0</v>
      </c>
      <c r="BA76" s="107">
        <v>0</v>
      </c>
      <c r="BB76" s="107">
        <v>0</v>
      </c>
      <c r="BC76" s="107">
        <v>0</v>
      </c>
      <c r="BD76" s="107">
        <v>0</v>
      </c>
      <c r="BE76" s="107">
        <v>0</v>
      </c>
      <c r="BF76" s="107">
        <v>0</v>
      </c>
      <c r="BG76" s="107">
        <f t="shared" si="37"/>
        <v>0</v>
      </c>
    </row>
    <row r="77" spans="1:59" x14ac:dyDescent="0.25">
      <c r="A77" s="110" t="s">
        <v>191</v>
      </c>
      <c r="B77" s="106" t="s">
        <v>192</v>
      </c>
      <c r="C77" s="107">
        <v>118863</v>
      </c>
      <c r="D77" s="107">
        <f t="shared" si="27"/>
        <v>0</v>
      </c>
      <c r="E77" s="107">
        <f t="shared" si="28"/>
        <v>0</v>
      </c>
      <c r="F77" s="107">
        <f t="shared" si="29"/>
        <v>118863</v>
      </c>
      <c r="G77" s="107">
        <v>0</v>
      </c>
      <c r="H77" s="107">
        <v>0</v>
      </c>
      <c r="I77" s="107">
        <v>3400</v>
      </c>
      <c r="J77" s="107">
        <v>20400</v>
      </c>
      <c r="K77" s="107">
        <f t="shared" si="30"/>
        <v>23800</v>
      </c>
      <c r="L77" s="107">
        <f t="shared" si="31"/>
        <v>23800</v>
      </c>
      <c r="M77" s="107">
        <v>113800</v>
      </c>
      <c r="N77" s="107">
        <v>-90000</v>
      </c>
      <c r="O77" s="109">
        <f t="shared" si="32"/>
        <v>95063</v>
      </c>
      <c r="P77" s="109">
        <f t="shared" si="33"/>
        <v>5063</v>
      </c>
      <c r="Q77" s="109">
        <f t="shared" si="34"/>
        <v>5063</v>
      </c>
      <c r="R77" s="107">
        <v>0</v>
      </c>
      <c r="S77" s="107">
        <v>0</v>
      </c>
      <c r="T77" s="107">
        <v>0</v>
      </c>
      <c r="U77" s="107">
        <v>0</v>
      </c>
      <c r="V77" s="107">
        <v>0</v>
      </c>
      <c r="W77" s="107">
        <v>0</v>
      </c>
      <c r="X77" s="107">
        <v>0</v>
      </c>
      <c r="Y77" s="107">
        <v>0</v>
      </c>
      <c r="Z77" s="107">
        <v>0</v>
      </c>
      <c r="AA77" s="107">
        <v>0</v>
      </c>
      <c r="AB77" s="107">
        <v>0</v>
      </c>
      <c r="AC77" s="107">
        <v>0</v>
      </c>
      <c r="AD77" s="107">
        <v>0</v>
      </c>
      <c r="AE77" s="107">
        <v>0</v>
      </c>
      <c r="AF77" s="107">
        <v>0</v>
      </c>
      <c r="AG77" s="107">
        <v>0</v>
      </c>
      <c r="AH77" s="107">
        <v>0</v>
      </c>
      <c r="AI77" s="107">
        <v>0</v>
      </c>
      <c r="AJ77" s="107">
        <v>0</v>
      </c>
      <c r="AK77" s="107">
        <v>0</v>
      </c>
      <c r="AL77" s="107">
        <v>0</v>
      </c>
      <c r="AM77" s="107">
        <v>0</v>
      </c>
      <c r="AN77" s="107">
        <v>0</v>
      </c>
      <c r="AO77" s="107">
        <v>0</v>
      </c>
      <c r="AP77" s="107">
        <v>0</v>
      </c>
      <c r="AQ77" s="107">
        <v>0</v>
      </c>
      <c r="AR77" s="107">
        <v>0</v>
      </c>
      <c r="AS77" s="107">
        <f t="shared" si="35"/>
        <v>0</v>
      </c>
      <c r="AT77" s="107"/>
      <c r="AU77" s="107">
        <v>0</v>
      </c>
      <c r="AV77" s="107">
        <v>0</v>
      </c>
      <c r="AW77" s="107">
        <v>0</v>
      </c>
      <c r="AX77" s="107">
        <v>0</v>
      </c>
      <c r="AY77" s="107">
        <f t="shared" si="36"/>
        <v>0</v>
      </c>
      <c r="AZ77" s="107">
        <v>0</v>
      </c>
      <c r="BA77" s="107">
        <v>0</v>
      </c>
      <c r="BB77" s="107">
        <v>0</v>
      </c>
      <c r="BC77" s="107">
        <v>0</v>
      </c>
      <c r="BD77" s="107">
        <v>0</v>
      </c>
      <c r="BE77" s="107">
        <v>0</v>
      </c>
      <c r="BF77" s="107">
        <v>0</v>
      </c>
      <c r="BG77" s="107">
        <f t="shared" si="37"/>
        <v>0</v>
      </c>
    </row>
    <row r="78" spans="1:59" x14ac:dyDescent="0.25">
      <c r="A78" s="110" t="s">
        <v>193</v>
      </c>
      <c r="B78" s="106" t="s">
        <v>194</v>
      </c>
      <c r="C78" s="107">
        <v>12000</v>
      </c>
      <c r="D78" s="107">
        <f t="shared" si="27"/>
        <v>0</v>
      </c>
      <c r="E78" s="107">
        <f t="shared" si="28"/>
        <v>0</v>
      </c>
      <c r="F78" s="107">
        <f t="shared" si="29"/>
        <v>12000</v>
      </c>
      <c r="G78" s="107">
        <v>0</v>
      </c>
      <c r="H78" s="107">
        <v>0</v>
      </c>
      <c r="I78" s="107">
        <v>0</v>
      </c>
      <c r="J78" s="107">
        <v>0</v>
      </c>
      <c r="K78" s="107">
        <f t="shared" si="30"/>
        <v>0</v>
      </c>
      <c r="L78" s="107">
        <f t="shared" si="31"/>
        <v>0</v>
      </c>
      <c r="M78" s="107">
        <v>0</v>
      </c>
      <c r="N78" s="107">
        <v>0</v>
      </c>
      <c r="O78" s="109">
        <f t="shared" si="32"/>
        <v>12000</v>
      </c>
      <c r="P78" s="109">
        <f t="shared" si="33"/>
        <v>12000</v>
      </c>
      <c r="Q78" s="109">
        <f t="shared" si="34"/>
        <v>12000</v>
      </c>
      <c r="R78" s="107">
        <v>0</v>
      </c>
      <c r="S78" s="107">
        <v>0</v>
      </c>
      <c r="T78" s="107">
        <v>0</v>
      </c>
      <c r="U78" s="107">
        <v>0</v>
      </c>
      <c r="V78" s="107">
        <v>0</v>
      </c>
      <c r="W78" s="107">
        <v>0</v>
      </c>
      <c r="X78" s="107">
        <v>0</v>
      </c>
      <c r="Y78" s="107">
        <v>0</v>
      </c>
      <c r="Z78" s="107">
        <v>0</v>
      </c>
      <c r="AA78" s="107">
        <v>0</v>
      </c>
      <c r="AB78" s="107">
        <v>0</v>
      </c>
      <c r="AC78" s="107">
        <v>0</v>
      </c>
      <c r="AD78" s="107">
        <v>0</v>
      </c>
      <c r="AE78" s="107">
        <v>0</v>
      </c>
      <c r="AF78" s="107">
        <v>0</v>
      </c>
      <c r="AG78" s="107">
        <v>0</v>
      </c>
      <c r="AH78" s="107">
        <v>0</v>
      </c>
      <c r="AI78" s="107">
        <v>0</v>
      </c>
      <c r="AJ78" s="107">
        <v>0</v>
      </c>
      <c r="AK78" s="107">
        <v>0</v>
      </c>
      <c r="AL78" s="107">
        <v>0</v>
      </c>
      <c r="AM78" s="107">
        <v>0</v>
      </c>
      <c r="AN78" s="107">
        <v>0</v>
      </c>
      <c r="AO78" s="107">
        <v>0</v>
      </c>
      <c r="AP78" s="107">
        <v>0</v>
      </c>
      <c r="AQ78" s="107">
        <v>0</v>
      </c>
      <c r="AR78" s="107">
        <v>0</v>
      </c>
      <c r="AS78" s="107">
        <f t="shared" si="35"/>
        <v>0</v>
      </c>
      <c r="AT78" s="107"/>
      <c r="AU78" s="107">
        <v>0</v>
      </c>
      <c r="AV78" s="107">
        <v>0</v>
      </c>
      <c r="AW78" s="107">
        <v>0</v>
      </c>
      <c r="AX78" s="107">
        <v>0</v>
      </c>
      <c r="AY78" s="107">
        <f t="shared" si="36"/>
        <v>0</v>
      </c>
      <c r="AZ78" s="107">
        <v>0</v>
      </c>
      <c r="BA78" s="107">
        <v>0</v>
      </c>
      <c r="BB78" s="107">
        <v>0</v>
      </c>
      <c r="BC78" s="107">
        <v>0</v>
      </c>
      <c r="BD78" s="107">
        <v>0</v>
      </c>
      <c r="BE78" s="107">
        <v>0</v>
      </c>
      <c r="BF78" s="107">
        <v>0</v>
      </c>
      <c r="BG78" s="107">
        <f t="shared" si="37"/>
        <v>0</v>
      </c>
    </row>
    <row r="79" spans="1:59" x14ac:dyDescent="0.25">
      <c r="A79" s="110" t="s">
        <v>195</v>
      </c>
      <c r="B79" s="106" t="s">
        <v>196</v>
      </c>
      <c r="C79" s="107">
        <v>20000</v>
      </c>
      <c r="D79" s="107">
        <f t="shared" si="27"/>
        <v>0</v>
      </c>
      <c r="E79" s="107">
        <f t="shared" si="28"/>
        <v>0</v>
      </c>
      <c r="F79" s="107">
        <f t="shared" si="29"/>
        <v>20000</v>
      </c>
      <c r="G79" s="107">
        <v>0</v>
      </c>
      <c r="H79" s="107">
        <v>0</v>
      </c>
      <c r="I79" s="107">
        <v>0</v>
      </c>
      <c r="J79" s="107">
        <v>0</v>
      </c>
      <c r="K79" s="107">
        <f t="shared" si="30"/>
        <v>0</v>
      </c>
      <c r="L79" s="107">
        <f t="shared" si="31"/>
        <v>0</v>
      </c>
      <c r="M79" s="107">
        <v>0</v>
      </c>
      <c r="N79" s="107">
        <v>0</v>
      </c>
      <c r="O79" s="109">
        <f t="shared" si="32"/>
        <v>20000</v>
      </c>
      <c r="P79" s="109">
        <f t="shared" si="33"/>
        <v>20000</v>
      </c>
      <c r="Q79" s="109">
        <f t="shared" si="34"/>
        <v>20000</v>
      </c>
      <c r="R79" s="107">
        <v>0</v>
      </c>
      <c r="S79" s="107">
        <v>0</v>
      </c>
      <c r="T79" s="107">
        <v>0</v>
      </c>
      <c r="U79" s="107">
        <v>0</v>
      </c>
      <c r="V79" s="107">
        <v>0</v>
      </c>
      <c r="W79" s="107">
        <v>0</v>
      </c>
      <c r="X79" s="107">
        <v>0</v>
      </c>
      <c r="Y79" s="107">
        <v>0</v>
      </c>
      <c r="Z79" s="107">
        <v>0</v>
      </c>
      <c r="AA79" s="107">
        <v>0</v>
      </c>
      <c r="AB79" s="107">
        <v>0</v>
      </c>
      <c r="AC79" s="107">
        <v>0</v>
      </c>
      <c r="AD79" s="107">
        <v>0</v>
      </c>
      <c r="AE79" s="107">
        <v>0</v>
      </c>
      <c r="AF79" s="107">
        <v>0</v>
      </c>
      <c r="AG79" s="107">
        <v>0</v>
      </c>
      <c r="AH79" s="107">
        <v>0</v>
      </c>
      <c r="AI79" s="107">
        <v>0</v>
      </c>
      <c r="AJ79" s="107">
        <v>0</v>
      </c>
      <c r="AK79" s="107">
        <v>0</v>
      </c>
      <c r="AL79" s="107">
        <v>0</v>
      </c>
      <c r="AM79" s="107">
        <v>0</v>
      </c>
      <c r="AN79" s="107">
        <v>0</v>
      </c>
      <c r="AO79" s="107">
        <v>0</v>
      </c>
      <c r="AP79" s="107">
        <v>0</v>
      </c>
      <c r="AQ79" s="107">
        <v>0</v>
      </c>
      <c r="AR79" s="107">
        <v>0</v>
      </c>
      <c r="AS79" s="107">
        <f t="shared" si="35"/>
        <v>0</v>
      </c>
      <c r="AT79" s="107"/>
      <c r="AU79" s="107">
        <v>0</v>
      </c>
      <c r="AV79" s="107">
        <v>0</v>
      </c>
      <c r="AW79" s="107">
        <v>0</v>
      </c>
      <c r="AX79" s="107">
        <v>0</v>
      </c>
      <c r="AY79" s="107">
        <f t="shared" si="36"/>
        <v>0</v>
      </c>
      <c r="AZ79" s="107">
        <v>0</v>
      </c>
      <c r="BA79" s="107">
        <v>0</v>
      </c>
      <c r="BB79" s="107">
        <v>0</v>
      </c>
      <c r="BC79" s="107">
        <v>0</v>
      </c>
      <c r="BD79" s="107">
        <v>0</v>
      </c>
      <c r="BE79" s="107">
        <v>0</v>
      </c>
      <c r="BF79" s="107">
        <v>0</v>
      </c>
      <c r="BG79" s="107">
        <f>SUM(AZ79:BF79)</f>
        <v>0</v>
      </c>
    </row>
    <row r="80" spans="1:59" x14ac:dyDescent="0.25">
      <c r="A80" s="110" t="s">
        <v>197</v>
      </c>
      <c r="B80" s="106" t="s">
        <v>198</v>
      </c>
      <c r="C80" s="107">
        <v>50000</v>
      </c>
      <c r="D80" s="107">
        <f t="shared" si="27"/>
        <v>0</v>
      </c>
      <c r="E80" s="107">
        <f t="shared" si="28"/>
        <v>0</v>
      </c>
      <c r="F80" s="107">
        <f t="shared" si="29"/>
        <v>50000</v>
      </c>
      <c r="G80" s="107">
        <v>0</v>
      </c>
      <c r="H80" s="107">
        <v>0</v>
      </c>
      <c r="I80" s="107">
        <v>0</v>
      </c>
      <c r="J80" s="107">
        <v>0</v>
      </c>
      <c r="K80" s="107">
        <f t="shared" si="30"/>
        <v>0</v>
      </c>
      <c r="L80" s="107">
        <f t="shared" si="31"/>
        <v>0</v>
      </c>
      <c r="M80" s="107">
        <v>0</v>
      </c>
      <c r="N80" s="107">
        <v>0</v>
      </c>
      <c r="O80" s="109">
        <f t="shared" si="32"/>
        <v>50000</v>
      </c>
      <c r="P80" s="109">
        <f t="shared" si="33"/>
        <v>50000</v>
      </c>
      <c r="Q80" s="109">
        <f t="shared" si="34"/>
        <v>50000</v>
      </c>
      <c r="R80" s="107">
        <v>0</v>
      </c>
      <c r="S80" s="107">
        <v>0</v>
      </c>
      <c r="T80" s="107">
        <v>0</v>
      </c>
      <c r="U80" s="107">
        <v>0</v>
      </c>
      <c r="V80" s="107">
        <v>0</v>
      </c>
      <c r="W80" s="107">
        <v>0</v>
      </c>
      <c r="X80" s="107">
        <v>0</v>
      </c>
      <c r="Y80" s="107">
        <v>0</v>
      </c>
      <c r="Z80" s="107">
        <v>0</v>
      </c>
      <c r="AA80" s="107">
        <v>0</v>
      </c>
      <c r="AB80" s="107">
        <v>0</v>
      </c>
      <c r="AC80" s="107">
        <v>0</v>
      </c>
      <c r="AD80" s="107">
        <v>0</v>
      </c>
      <c r="AE80" s="107">
        <v>0</v>
      </c>
      <c r="AF80" s="107">
        <v>0</v>
      </c>
      <c r="AG80" s="107">
        <v>0</v>
      </c>
      <c r="AH80" s="107">
        <v>0</v>
      </c>
      <c r="AI80" s="107">
        <v>0</v>
      </c>
      <c r="AJ80" s="107">
        <v>0</v>
      </c>
      <c r="AK80" s="107">
        <v>0</v>
      </c>
      <c r="AL80" s="107">
        <v>0</v>
      </c>
      <c r="AM80" s="107">
        <v>0</v>
      </c>
      <c r="AN80" s="107">
        <v>0</v>
      </c>
      <c r="AO80" s="107">
        <v>0</v>
      </c>
      <c r="AP80" s="107">
        <v>0</v>
      </c>
      <c r="AQ80" s="107">
        <v>0</v>
      </c>
      <c r="AR80" s="107">
        <v>0</v>
      </c>
      <c r="AS80" s="107">
        <f t="shared" si="35"/>
        <v>0</v>
      </c>
      <c r="AT80" s="107"/>
      <c r="AU80" s="107">
        <v>0</v>
      </c>
      <c r="AV80" s="107">
        <v>0</v>
      </c>
      <c r="AW80" s="107">
        <v>0</v>
      </c>
      <c r="AX80" s="107">
        <v>0</v>
      </c>
      <c r="AY80" s="107">
        <f t="shared" si="36"/>
        <v>0</v>
      </c>
      <c r="AZ80" s="107">
        <v>0</v>
      </c>
      <c r="BA80" s="107">
        <v>0</v>
      </c>
      <c r="BB80" s="107">
        <v>0</v>
      </c>
      <c r="BC80" s="107">
        <v>0</v>
      </c>
      <c r="BD80" s="107">
        <v>0</v>
      </c>
      <c r="BE80" s="107">
        <v>0</v>
      </c>
      <c r="BF80" s="107">
        <v>0</v>
      </c>
      <c r="BG80" s="107">
        <f t="shared" si="37"/>
        <v>0</v>
      </c>
    </row>
    <row r="81" spans="1:63" x14ac:dyDescent="0.25">
      <c r="A81" s="110" t="s">
        <v>199</v>
      </c>
      <c r="B81" s="106" t="s">
        <v>200</v>
      </c>
      <c r="C81" s="107">
        <v>70000</v>
      </c>
      <c r="D81" s="107">
        <f t="shared" si="27"/>
        <v>0</v>
      </c>
      <c r="E81" s="107">
        <f t="shared" si="28"/>
        <v>0</v>
      </c>
      <c r="F81" s="107">
        <f t="shared" si="29"/>
        <v>70000</v>
      </c>
      <c r="G81" s="107">
        <v>0</v>
      </c>
      <c r="H81" s="107">
        <v>0</v>
      </c>
      <c r="I81" s="107">
        <v>0</v>
      </c>
      <c r="J81" s="107">
        <v>0</v>
      </c>
      <c r="K81" s="107">
        <f t="shared" si="30"/>
        <v>0</v>
      </c>
      <c r="L81" s="107">
        <f t="shared" si="31"/>
        <v>0</v>
      </c>
      <c r="M81" s="107">
        <v>0</v>
      </c>
      <c r="N81" s="107">
        <v>0</v>
      </c>
      <c r="O81" s="109">
        <f t="shared" si="32"/>
        <v>70000</v>
      </c>
      <c r="P81" s="109">
        <f t="shared" si="33"/>
        <v>70000</v>
      </c>
      <c r="Q81" s="109">
        <f t="shared" si="34"/>
        <v>70000</v>
      </c>
      <c r="R81" s="107">
        <v>0</v>
      </c>
      <c r="S81" s="107">
        <v>0</v>
      </c>
      <c r="T81" s="107">
        <v>0</v>
      </c>
      <c r="U81" s="107">
        <v>0</v>
      </c>
      <c r="V81" s="107">
        <v>0</v>
      </c>
      <c r="W81" s="107">
        <v>0</v>
      </c>
      <c r="X81" s="107">
        <v>0</v>
      </c>
      <c r="Y81" s="107">
        <v>0</v>
      </c>
      <c r="Z81" s="107">
        <v>0</v>
      </c>
      <c r="AA81" s="107">
        <v>0</v>
      </c>
      <c r="AB81" s="107">
        <v>0</v>
      </c>
      <c r="AC81" s="107">
        <v>0</v>
      </c>
      <c r="AD81" s="107">
        <v>0</v>
      </c>
      <c r="AE81" s="107">
        <v>0</v>
      </c>
      <c r="AF81" s="107">
        <v>0</v>
      </c>
      <c r="AG81" s="107">
        <v>0</v>
      </c>
      <c r="AH81" s="107">
        <v>0</v>
      </c>
      <c r="AI81" s="107">
        <v>0</v>
      </c>
      <c r="AJ81" s="107">
        <v>0</v>
      </c>
      <c r="AK81" s="107">
        <v>0</v>
      </c>
      <c r="AL81" s="107">
        <v>0</v>
      </c>
      <c r="AM81" s="107">
        <v>0</v>
      </c>
      <c r="AN81" s="107">
        <v>0</v>
      </c>
      <c r="AO81" s="107">
        <v>0</v>
      </c>
      <c r="AP81" s="107">
        <v>0</v>
      </c>
      <c r="AQ81" s="107">
        <v>0</v>
      </c>
      <c r="AR81" s="107">
        <v>0</v>
      </c>
      <c r="AS81" s="107">
        <f t="shared" si="35"/>
        <v>0</v>
      </c>
      <c r="AT81" s="107"/>
      <c r="AU81" s="107">
        <v>0</v>
      </c>
      <c r="AV81" s="107">
        <v>0</v>
      </c>
      <c r="AW81" s="107">
        <v>0</v>
      </c>
      <c r="AX81" s="107">
        <v>0</v>
      </c>
      <c r="AY81" s="107">
        <f t="shared" si="36"/>
        <v>0</v>
      </c>
      <c r="AZ81" s="107">
        <v>0</v>
      </c>
      <c r="BA81" s="107">
        <v>0</v>
      </c>
      <c r="BB81" s="107">
        <v>0</v>
      </c>
      <c r="BC81" s="107">
        <v>0</v>
      </c>
      <c r="BD81" s="107">
        <v>0</v>
      </c>
      <c r="BE81" s="107">
        <v>0</v>
      </c>
      <c r="BF81" s="107">
        <v>0</v>
      </c>
      <c r="BG81" s="107">
        <f t="shared" si="37"/>
        <v>0</v>
      </c>
    </row>
    <row r="82" spans="1:63" x14ac:dyDescent="0.25">
      <c r="A82" s="110" t="s">
        <v>201</v>
      </c>
      <c r="B82" s="106" t="s">
        <v>202</v>
      </c>
      <c r="C82" s="107">
        <v>70000</v>
      </c>
      <c r="D82" s="107">
        <f t="shared" si="27"/>
        <v>0</v>
      </c>
      <c r="E82" s="107">
        <f t="shared" si="28"/>
        <v>0</v>
      </c>
      <c r="F82" s="107">
        <f t="shared" si="29"/>
        <v>70000</v>
      </c>
      <c r="G82" s="107">
        <v>0</v>
      </c>
      <c r="H82" s="107">
        <v>0</v>
      </c>
      <c r="I82" s="107">
        <v>16734.13</v>
      </c>
      <c r="J82" s="107">
        <v>3865.87</v>
      </c>
      <c r="K82" s="107">
        <f t="shared" si="30"/>
        <v>20600</v>
      </c>
      <c r="L82" s="107">
        <f t="shared" si="31"/>
        <v>20600</v>
      </c>
      <c r="M82" s="107">
        <v>0</v>
      </c>
      <c r="N82" s="107">
        <v>0</v>
      </c>
      <c r="O82" s="109">
        <f t="shared" si="32"/>
        <v>49400</v>
      </c>
      <c r="P82" s="109">
        <f t="shared" si="33"/>
        <v>70000</v>
      </c>
      <c r="Q82" s="109">
        <f t="shared" si="34"/>
        <v>49400</v>
      </c>
      <c r="R82" s="107">
        <v>0</v>
      </c>
      <c r="S82" s="107">
        <v>0</v>
      </c>
      <c r="T82" s="107">
        <v>0</v>
      </c>
      <c r="U82" s="107">
        <v>0</v>
      </c>
      <c r="V82" s="107">
        <v>0</v>
      </c>
      <c r="W82" s="107">
        <v>0</v>
      </c>
      <c r="X82" s="107">
        <v>0</v>
      </c>
      <c r="Y82" s="107">
        <v>0</v>
      </c>
      <c r="Z82" s="107">
        <v>0</v>
      </c>
      <c r="AA82" s="107">
        <v>0</v>
      </c>
      <c r="AB82" s="107">
        <v>0</v>
      </c>
      <c r="AC82" s="107">
        <v>0</v>
      </c>
      <c r="AD82" s="107">
        <v>0</v>
      </c>
      <c r="AE82" s="107">
        <v>0</v>
      </c>
      <c r="AF82" s="107">
        <v>0</v>
      </c>
      <c r="AG82" s="107">
        <v>0</v>
      </c>
      <c r="AH82" s="107">
        <v>0</v>
      </c>
      <c r="AI82" s="107">
        <v>0</v>
      </c>
      <c r="AJ82" s="107">
        <v>0</v>
      </c>
      <c r="AK82" s="107">
        <v>0</v>
      </c>
      <c r="AL82" s="107">
        <v>0</v>
      </c>
      <c r="AM82" s="107">
        <v>0</v>
      </c>
      <c r="AN82" s="107">
        <v>0</v>
      </c>
      <c r="AO82" s="107">
        <v>0</v>
      </c>
      <c r="AP82" s="107">
        <v>0</v>
      </c>
      <c r="AQ82" s="107">
        <v>0</v>
      </c>
      <c r="AR82" s="107">
        <v>0</v>
      </c>
      <c r="AS82" s="107">
        <f t="shared" si="35"/>
        <v>0</v>
      </c>
      <c r="AT82" s="107"/>
      <c r="AU82" s="107">
        <v>0</v>
      </c>
      <c r="AV82" s="107">
        <v>0</v>
      </c>
      <c r="AW82" s="107">
        <v>0</v>
      </c>
      <c r="AX82" s="107">
        <v>0</v>
      </c>
      <c r="AY82" s="107">
        <f t="shared" si="36"/>
        <v>0</v>
      </c>
      <c r="AZ82" s="107">
        <v>0</v>
      </c>
      <c r="BA82" s="107">
        <v>0</v>
      </c>
      <c r="BB82" s="107">
        <v>0</v>
      </c>
      <c r="BC82" s="107">
        <v>0</v>
      </c>
      <c r="BD82" s="107">
        <v>0</v>
      </c>
      <c r="BE82" s="107">
        <v>0</v>
      </c>
      <c r="BF82" s="107">
        <v>0</v>
      </c>
      <c r="BG82" s="107">
        <f t="shared" si="37"/>
        <v>0</v>
      </c>
    </row>
    <row r="83" spans="1:63" x14ac:dyDescent="0.25">
      <c r="A83" s="110" t="s">
        <v>203</v>
      </c>
      <c r="B83" s="106" t="s">
        <v>204</v>
      </c>
      <c r="C83" s="107">
        <v>225000</v>
      </c>
      <c r="D83" s="107">
        <f t="shared" si="27"/>
        <v>0</v>
      </c>
      <c r="E83" s="107">
        <f t="shared" si="28"/>
        <v>0</v>
      </c>
      <c r="F83" s="107">
        <f>+C83+D83+E83</f>
        <v>225000</v>
      </c>
      <c r="G83" s="107">
        <v>0</v>
      </c>
      <c r="H83" s="107">
        <v>14140</v>
      </c>
      <c r="I83" s="107">
        <v>11650</v>
      </c>
      <c r="J83" s="107">
        <v>30618.75</v>
      </c>
      <c r="K83" s="107">
        <f t="shared" si="30"/>
        <v>56408.75</v>
      </c>
      <c r="L83" s="107">
        <f t="shared" si="31"/>
        <v>56408.75</v>
      </c>
      <c r="M83" s="107">
        <v>74908.75</v>
      </c>
      <c r="N83" s="107">
        <v>-18500</v>
      </c>
      <c r="O83" s="109">
        <f t="shared" si="32"/>
        <v>168591.25</v>
      </c>
      <c r="P83" s="109">
        <f t="shared" si="33"/>
        <v>150091.25</v>
      </c>
      <c r="Q83" s="109">
        <f t="shared" si="34"/>
        <v>150091.25</v>
      </c>
      <c r="R83" s="107">
        <v>0</v>
      </c>
      <c r="S83" s="107">
        <v>0</v>
      </c>
      <c r="T83" s="107">
        <v>0</v>
      </c>
      <c r="U83" s="107">
        <v>0</v>
      </c>
      <c r="V83" s="107">
        <v>0</v>
      </c>
      <c r="W83" s="107">
        <v>0</v>
      </c>
      <c r="X83" s="107">
        <v>0</v>
      </c>
      <c r="Y83" s="107">
        <v>0</v>
      </c>
      <c r="Z83" s="107">
        <v>0</v>
      </c>
      <c r="AA83" s="107">
        <v>0</v>
      </c>
      <c r="AB83" s="107">
        <v>0</v>
      </c>
      <c r="AC83" s="107">
        <v>0</v>
      </c>
      <c r="AD83" s="107">
        <v>0</v>
      </c>
      <c r="AE83" s="107">
        <v>0</v>
      </c>
      <c r="AF83" s="107">
        <v>0</v>
      </c>
      <c r="AG83" s="107">
        <v>0</v>
      </c>
      <c r="AH83" s="107">
        <v>0</v>
      </c>
      <c r="AI83" s="107">
        <v>0</v>
      </c>
      <c r="AJ83" s="107">
        <v>0</v>
      </c>
      <c r="AK83" s="107">
        <v>0</v>
      </c>
      <c r="AL83" s="107">
        <v>0</v>
      </c>
      <c r="AM83" s="107">
        <v>0</v>
      </c>
      <c r="AN83" s="107">
        <v>0</v>
      </c>
      <c r="AO83" s="107">
        <v>0</v>
      </c>
      <c r="AP83" s="107">
        <v>0</v>
      </c>
      <c r="AQ83" s="107">
        <v>0</v>
      </c>
      <c r="AR83" s="107">
        <v>0</v>
      </c>
      <c r="AS83" s="107">
        <f t="shared" si="35"/>
        <v>0</v>
      </c>
      <c r="AT83" s="107"/>
      <c r="AU83" s="107">
        <v>0</v>
      </c>
      <c r="AV83" s="107">
        <v>0</v>
      </c>
      <c r="AW83" s="107">
        <v>0</v>
      </c>
      <c r="AX83" s="107">
        <v>0</v>
      </c>
      <c r="AY83" s="107">
        <f t="shared" si="36"/>
        <v>0</v>
      </c>
      <c r="AZ83" s="107">
        <v>0</v>
      </c>
      <c r="BA83" s="107">
        <v>0</v>
      </c>
      <c r="BB83" s="107">
        <v>0</v>
      </c>
      <c r="BC83" s="107">
        <v>0</v>
      </c>
      <c r="BD83" s="107">
        <v>0</v>
      </c>
      <c r="BE83" s="107">
        <v>0</v>
      </c>
      <c r="BF83" s="107">
        <v>0</v>
      </c>
      <c r="BG83" s="107">
        <f t="shared" si="37"/>
        <v>0</v>
      </c>
    </row>
    <row r="84" spans="1:63" x14ac:dyDescent="0.25">
      <c r="A84" s="110" t="s">
        <v>205</v>
      </c>
      <c r="B84" s="106" t="s">
        <v>206</v>
      </c>
      <c r="C84" s="107">
        <v>130000</v>
      </c>
      <c r="D84" s="107">
        <f t="shared" si="27"/>
        <v>0</v>
      </c>
      <c r="E84" s="107">
        <f t="shared" si="28"/>
        <v>0</v>
      </c>
      <c r="F84" s="107">
        <f t="shared" si="29"/>
        <v>130000</v>
      </c>
      <c r="G84" s="107">
        <v>0</v>
      </c>
      <c r="H84" s="107">
        <v>0</v>
      </c>
      <c r="I84" s="107">
        <v>1350</v>
      </c>
      <c r="J84" s="107">
        <v>0</v>
      </c>
      <c r="K84" s="107">
        <f t="shared" si="30"/>
        <v>1350</v>
      </c>
      <c r="L84" s="107">
        <f t="shared" si="31"/>
        <v>1350</v>
      </c>
      <c r="M84" s="107">
        <v>0</v>
      </c>
      <c r="N84" s="107">
        <v>0</v>
      </c>
      <c r="O84" s="109">
        <f t="shared" si="32"/>
        <v>128650</v>
      </c>
      <c r="P84" s="109">
        <f t="shared" si="33"/>
        <v>130000</v>
      </c>
      <c r="Q84" s="109">
        <f t="shared" si="34"/>
        <v>128650</v>
      </c>
      <c r="R84" s="107">
        <v>0</v>
      </c>
      <c r="S84" s="107">
        <v>0</v>
      </c>
      <c r="T84" s="107">
        <v>0</v>
      </c>
      <c r="U84" s="107">
        <v>0</v>
      </c>
      <c r="V84" s="107">
        <v>0</v>
      </c>
      <c r="W84" s="107">
        <v>0</v>
      </c>
      <c r="X84" s="107">
        <v>0</v>
      </c>
      <c r="Y84" s="107">
        <v>0</v>
      </c>
      <c r="Z84" s="107">
        <v>0</v>
      </c>
      <c r="AA84" s="107">
        <v>0</v>
      </c>
      <c r="AB84" s="107">
        <v>0</v>
      </c>
      <c r="AC84" s="107">
        <v>0</v>
      </c>
      <c r="AD84" s="107">
        <v>0</v>
      </c>
      <c r="AE84" s="107">
        <v>0</v>
      </c>
      <c r="AF84" s="107">
        <v>0</v>
      </c>
      <c r="AG84" s="107">
        <v>0</v>
      </c>
      <c r="AH84" s="107">
        <v>0</v>
      </c>
      <c r="AI84" s="107">
        <v>0</v>
      </c>
      <c r="AJ84" s="107">
        <v>0</v>
      </c>
      <c r="AK84" s="107">
        <v>0</v>
      </c>
      <c r="AL84" s="107">
        <v>0</v>
      </c>
      <c r="AM84" s="107">
        <v>0</v>
      </c>
      <c r="AN84" s="107">
        <v>0</v>
      </c>
      <c r="AO84" s="107">
        <v>0</v>
      </c>
      <c r="AP84" s="107">
        <v>0</v>
      </c>
      <c r="AQ84" s="107">
        <v>0</v>
      </c>
      <c r="AR84" s="107">
        <v>0</v>
      </c>
      <c r="AS84" s="107">
        <f t="shared" si="35"/>
        <v>0</v>
      </c>
      <c r="AT84" s="107"/>
      <c r="AU84" s="107">
        <v>0</v>
      </c>
      <c r="AV84" s="107">
        <v>0</v>
      </c>
      <c r="AW84" s="107">
        <v>0</v>
      </c>
      <c r="AX84" s="107">
        <v>0</v>
      </c>
      <c r="AY84" s="107">
        <f t="shared" si="36"/>
        <v>0</v>
      </c>
      <c r="AZ84" s="107">
        <v>0</v>
      </c>
      <c r="BA84" s="107">
        <v>0</v>
      </c>
      <c r="BB84" s="107">
        <v>0</v>
      </c>
      <c r="BC84" s="107">
        <v>0</v>
      </c>
      <c r="BD84" s="107">
        <v>0</v>
      </c>
      <c r="BE84" s="107">
        <v>0</v>
      </c>
      <c r="BF84" s="107">
        <v>0</v>
      </c>
      <c r="BG84" s="107">
        <f>SUM(AZ84:BF84)</f>
        <v>0</v>
      </c>
    </row>
    <row r="85" spans="1:63" x14ac:dyDescent="0.25">
      <c r="A85" s="110" t="s">
        <v>207</v>
      </c>
      <c r="B85" s="106" t="s">
        <v>208</v>
      </c>
      <c r="C85" s="107">
        <v>1000000</v>
      </c>
      <c r="D85" s="107">
        <f t="shared" si="27"/>
        <v>0</v>
      </c>
      <c r="E85" s="107">
        <f t="shared" si="28"/>
        <v>0</v>
      </c>
      <c r="F85" s="107">
        <f t="shared" si="29"/>
        <v>1000000</v>
      </c>
      <c r="G85" s="107">
        <v>0</v>
      </c>
      <c r="H85" s="107">
        <v>0</v>
      </c>
      <c r="I85" s="107">
        <v>60500</v>
      </c>
      <c r="J85" s="107">
        <v>32125.25</v>
      </c>
      <c r="K85" s="107">
        <f t="shared" si="30"/>
        <v>92625.25</v>
      </c>
      <c r="L85" s="107">
        <f t="shared" si="31"/>
        <v>92625.25</v>
      </c>
      <c r="M85" s="107">
        <v>374125.75</v>
      </c>
      <c r="N85" s="107">
        <v>-281500.5</v>
      </c>
      <c r="O85" s="109">
        <f t="shared" si="32"/>
        <v>907374.75</v>
      </c>
      <c r="P85" s="109">
        <f t="shared" si="33"/>
        <v>625874.25</v>
      </c>
      <c r="Q85" s="109">
        <f t="shared" si="34"/>
        <v>625874.25</v>
      </c>
      <c r="R85" s="107">
        <v>0</v>
      </c>
      <c r="S85" s="107">
        <v>0</v>
      </c>
      <c r="T85" s="107">
        <v>0</v>
      </c>
      <c r="U85" s="107">
        <v>0</v>
      </c>
      <c r="V85" s="107">
        <v>0</v>
      </c>
      <c r="W85" s="107">
        <v>0</v>
      </c>
      <c r="X85" s="107">
        <v>0</v>
      </c>
      <c r="Y85" s="107">
        <v>0</v>
      </c>
      <c r="Z85" s="107">
        <v>0</v>
      </c>
      <c r="AA85" s="107">
        <v>0</v>
      </c>
      <c r="AB85" s="107">
        <v>0</v>
      </c>
      <c r="AC85" s="107">
        <v>0</v>
      </c>
      <c r="AD85" s="107">
        <v>0</v>
      </c>
      <c r="AE85" s="107">
        <v>0</v>
      </c>
      <c r="AF85" s="107">
        <v>0</v>
      </c>
      <c r="AG85" s="107">
        <v>0</v>
      </c>
      <c r="AH85" s="107">
        <v>0</v>
      </c>
      <c r="AI85" s="107">
        <v>0</v>
      </c>
      <c r="AJ85" s="107">
        <v>0</v>
      </c>
      <c r="AK85" s="107">
        <v>0</v>
      </c>
      <c r="AL85" s="107">
        <v>0</v>
      </c>
      <c r="AM85" s="107">
        <v>0</v>
      </c>
      <c r="AN85" s="107">
        <v>0</v>
      </c>
      <c r="AO85" s="107">
        <v>0</v>
      </c>
      <c r="AP85" s="107">
        <v>0</v>
      </c>
      <c r="AQ85" s="107">
        <v>0</v>
      </c>
      <c r="AR85" s="107">
        <v>0</v>
      </c>
      <c r="AS85" s="107">
        <f t="shared" si="35"/>
        <v>0</v>
      </c>
      <c r="AT85" s="107"/>
      <c r="AU85" s="107">
        <v>0</v>
      </c>
      <c r="AV85" s="107">
        <v>0</v>
      </c>
      <c r="AW85" s="107">
        <v>0</v>
      </c>
      <c r="AX85" s="107">
        <v>0</v>
      </c>
      <c r="AY85" s="107">
        <f t="shared" si="36"/>
        <v>0</v>
      </c>
      <c r="AZ85" s="107">
        <v>0</v>
      </c>
      <c r="BA85" s="107">
        <v>0</v>
      </c>
      <c r="BB85" s="107">
        <v>0</v>
      </c>
      <c r="BC85" s="107">
        <v>0</v>
      </c>
      <c r="BD85" s="107">
        <v>0</v>
      </c>
      <c r="BE85" s="107">
        <v>0</v>
      </c>
      <c r="BF85" s="107">
        <v>0</v>
      </c>
      <c r="BG85" s="107">
        <f t="shared" si="37"/>
        <v>0</v>
      </c>
    </row>
    <row r="86" spans="1:63" ht="12" customHeight="1" x14ac:dyDescent="0.25">
      <c r="A86" s="110" t="s">
        <v>209</v>
      </c>
      <c r="B86" s="106" t="s">
        <v>210</v>
      </c>
      <c r="C86" s="107">
        <v>600000</v>
      </c>
      <c r="D86" s="107">
        <f t="shared" si="27"/>
        <v>0</v>
      </c>
      <c r="E86" s="107">
        <f t="shared" si="28"/>
        <v>0</v>
      </c>
      <c r="F86" s="107">
        <f t="shared" si="29"/>
        <v>600000</v>
      </c>
      <c r="G86" s="107">
        <v>0</v>
      </c>
      <c r="H86" s="107">
        <v>5600</v>
      </c>
      <c r="I86" s="107">
        <v>0</v>
      </c>
      <c r="J86" s="107">
        <v>17000</v>
      </c>
      <c r="K86" s="107">
        <f t="shared" si="30"/>
        <v>22600</v>
      </c>
      <c r="L86" s="107">
        <f t="shared" si="31"/>
        <v>22600</v>
      </c>
      <c r="M86" s="107">
        <v>222600</v>
      </c>
      <c r="N86" s="107">
        <v>-200000</v>
      </c>
      <c r="O86" s="109">
        <f t="shared" si="32"/>
        <v>577400</v>
      </c>
      <c r="P86" s="109">
        <f t="shared" si="33"/>
        <v>377400</v>
      </c>
      <c r="Q86" s="109">
        <f t="shared" si="34"/>
        <v>377400</v>
      </c>
      <c r="R86" s="107">
        <v>0</v>
      </c>
      <c r="S86" s="107">
        <v>0</v>
      </c>
      <c r="T86" s="107">
        <v>0</v>
      </c>
      <c r="U86" s="107">
        <v>0</v>
      </c>
      <c r="V86" s="107">
        <v>0</v>
      </c>
      <c r="W86" s="107">
        <v>0</v>
      </c>
      <c r="X86" s="107">
        <v>0</v>
      </c>
      <c r="Y86" s="107">
        <v>0</v>
      </c>
      <c r="Z86" s="107">
        <v>0</v>
      </c>
      <c r="AA86" s="107">
        <v>0</v>
      </c>
      <c r="AB86" s="107">
        <v>0</v>
      </c>
      <c r="AC86" s="107">
        <v>0</v>
      </c>
      <c r="AD86" s="107">
        <v>0</v>
      </c>
      <c r="AE86" s="107">
        <v>0</v>
      </c>
      <c r="AF86" s="107">
        <v>0</v>
      </c>
      <c r="AG86" s="107">
        <v>0</v>
      </c>
      <c r="AH86" s="107">
        <v>0</v>
      </c>
      <c r="AI86" s="107">
        <v>0</v>
      </c>
      <c r="AJ86" s="107">
        <v>0</v>
      </c>
      <c r="AK86" s="107">
        <v>0</v>
      </c>
      <c r="AL86" s="107">
        <v>0</v>
      </c>
      <c r="AM86" s="107">
        <v>0</v>
      </c>
      <c r="AN86" s="107">
        <v>0</v>
      </c>
      <c r="AO86" s="107">
        <v>0</v>
      </c>
      <c r="AP86" s="107">
        <v>0</v>
      </c>
      <c r="AQ86" s="107">
        <v>0</v>
      </c>
      <c r="AR86" s="107">
        <v>0</v>
      </c>
      <c r="AS86" s="107">
        <f t="shared" si="35"/>
        <v>0</v>
      </c>
      <c r="AT86" s="107"/>
      <c r="AU86" s="107">
        <v>0</v>
      </c>
      <c r="AV86" s="107">
        <v>0</v>
      </c>
      <c r="AW86" s="107">
        <v>0</v>
      </c>
      <c r="AX86" s="107">
        <v>0</v>
      </c>
      <c r="AY86" s="107">
        <f t="shared" si="36"/>
        <v>0</v>
      </c>
      <c r="AZ86" s="107">
        <v>0</v>
      </c>
      <c r="BA86" s="107">
        <v>0</v>
      </c>
      <c r="BB86" s="107">
        <v>0</v>
      </c>
      <c r="BC86" s="107">
        <v>0</v>
      </c>
      <c r="BD86" s="107">
        <v>0</v>
      </c>
      <c r="BE86" s="107">
        <v>0</v>
      </c>
      <c r="BF86" s="107">
        <v>0</v>
      </c>
      <c r="BG86" s="107">
        <f t="shared" si="37"/>
        <v>0</v>
      </c>
    </row>
    <row r="87" spans="1:63" x14ac:dyDescent="0.25">
      <c r="A87" s="110" t="s">
        <v>211</v>
      </c>
      <c r="B87" s="106" t="s">
        <v>212</v>
      </c>
      <c r="C87" s="107">
        <v>1000000</v>
      </c>
      <c r="D87" s="107">
        <f t="shared" si="27"/>
        <v>0</v>
      </c>
      <c r="E87" s="107">
        <f t="shared" si="28"/>
        <v>0</v>
      </c>
      <c r="F87" s="107">
        <f t="shared" si="29"/>
        <v>1000000</v>
      </c>
      <c r="G87" s="107">
        <v>0</v>
      </c>
      <c r="H87" s="107">
        <v>0</v>
      </c>
      <c r="I87" s="107">
        <v>0</v>
      </c>
      <c r="J87" s="107">
        <v>0</v>
      </c>
      <c r="K87" s="107">
        <f t="shared" si="30"/>
        <v>0</v>
      </c>
      <c r="L87" s="107">
        <f t="shared" si="31"/>
        <v>0</v>
      </c>
      <c r="M87" s="107">
        <v>595000</v>
      </c>
      <c r="N87" s="107">
        <v>-595000</v>
      </c>
      <c r="O87" s="109">
        <f t="shared" si="32"/>
        <v>1000000</v>
      </c>
      <c r="P87" s="109">
        <f t="shared" si="33"/>
        <v>405000</v>
      </c>
      <c r="Q87" s="109">
        <f t="shared" si="34"/>
        <v>405000</v>
      </c>
      <c r="R87" s="107">
        <v>0</v>
      </c>
      <c r="S87" s="107">
        <v>0</v>
      </c>
      <c r="T87" s="107">
        <v>0</v>
      </c>
      <c r="U87" s="107">
        <v>0</v>
      </c>
      <c r="V87" s="107">
        <v>0</v>
      </c>
      <c r="W87" s="107">
        <v>0</v>
      </c>
      <c r="X87" s="107">
        <v>0</v>
      </c>
      <c r="Y87" s="107">
        <v>0</v>
      </c>
      <c r="Z87" s="107">
        <v>0</v>
      </c>
      <c r="AA87" s="107">
        <v>0</v>
      </c>
      <c r="AB87" s="107">
        <v>0</v>
      </c>
      <c r="AC87" s="107">
        <v>0</v>
      </c>
      <c r="AD87" s="107">
        <v>0</v>
      </c>
      <c r="AE87" s="107">
        <v>0</v>
      </c>
      <c r="AF87" s="107">
        <v>0</v>
      </c>
      <c r="AG87" s="107">
        <v>0</v>
      </c>
      <c r="AH87" s="107">
        <v>0</v>
      </c>
      <c r="AI87" s="107">
        <v>0</v>
      </c>
      <c r="AJ87" s="107">
        <v>0</v>
      </c>
      <c r="AK87" s="107">
        <v>0</v>
      </c>
      <c r="AL87" s="107">
        <v>0</v>
      </c>
      <c r="AM87" s="107">
        <v>0</v>
      </c>
      <c r="AN87" s="107">
        <v>0</v>
      </c>
      <c r="AO87" s="107">
        <v>0</v>
      </c>
      <c r="AP87" s="107">
        <v>0</v>
      </c>
      <c r="AQ87" s="107">
        <v>0</v>
      </c>
      <c r="AR87" s="107">
        <v>0</v>
      </c>
      <c r="AS87" s="107">
        <f t="shared" si="35"/>
        <v>0</v>
      </c>
      <c r="AT87" s="107"/>
      <c r="AU87" s="107">
        <v>0</v>
      </c>
      <c r="AV87" s="107">
        <v>0</v>
      </c>
      <c r="AW87" s="107">
        <v>0</v>
      </c>
      <c r="AX87" s="107">
        <v>0</v>
      </c>
      <c r="AY87" s="107">
        <f t="shared" si="36"/>
        <v>0</v>
      </c>
      <c r="AZ87" s="107">
        <v>0</v>
      </c>
      <c r="BA87" s="107">
        <v>0</v>
      </c>
      <c r="BB87" s="107">
        <v>0</v>
      </c>
      <c r="BC87" s="107">
        <v>0</v>
      </c>
      <c r="BD87" s="107">
        <v>0</v>
      </c>
      <c r="BE87" s="107">
        <v>0</v>
      </c>
      <c r="BF87" s="107">
        <v>0</v>
      </c>
      <c r="BG87" s="107">
        <f t="shared" si="37"/>
        <v>0</v>
      </c>
    </row>
    <row r="88" spans="1:63" x14ac:dyDescent="0.25">
      <c r="A88" s="110" t="s">
        <v>213</v>
      </c>
      <c r="B88" s="106" t="s">
        <v>214</v>
      </c>
      <c r="C88" s="107">
        <v>300000</v>
      </c>
      <c r="D88" s="107">
        <f t="shared" si="27"/>
        <v>0</v>
      </c>
      <c r="E88" s="107">
        <f t="shared" si="28"/>
        <v>0</v>
      </c>
      <c r="F88" s="107">
        <f t="shared" si="29"/>
        <v>300000</v>
      </c>
      <c r="G88" s="107">
        <v>0</v>
      </c>
      <c r="H88" s="107">
        <v>0</v>
      </c>
      <c r="I88" s="107">
        <v>0</v>
      </c>
      <c r="J88" s="107">
        <v>0</v>
      </c>
      <c r="K88" s="107">
        <f t="shared" si="30"/>
        <v>0</v>
      </c>
      <c r="L88" s="107">
        <f t="shared" si="31"/>
        <v>0</v>
      </c>
      <c r="M88" s="107">
        <v>255000</v>
      </c>
      <c r="N88" s="107">
        <v>-255000</v>
      </c>
      <c r="O88" s="109">
        <f t="shared" si="32"/>
        <v>300000</v>
      </c>
      <c r="P88" s="109">
        <f t="shared" si="33"/>
        <v>45000</v>
      </c>
      <c r="Q88" s="109">
        <f t="shared" si="34"/>
        <v>45000</v>
      </c>
      <c r="R88" s="107">
        <v>0</v>
      </c>
      <c r="S88" s="107">
        <v>0</v>
      </c>
      <c r="T88" s="107">
        <v>0</v>
      </c>
      <c r="U88" s="107">
        <v>0</v>
      </c>
      <c r="V88" s="107">
        <v>0</v>
      </c>
      <c r="W88" s="107">
        <v>0</v>
      </c>
      <c r="X88" s="107">
        <v>0</v>
      </c>
      <c r="Y88" s="107">
        <v>0</v>
      </c>
      <c r="Z88" s="107">
        <v>0</v>
      </c>
      <c r="AA88" s="107">
        <v>0</v>
      </c>
      <c r="AB88" s="107">
        <v>0</v>
      </c>
      <c r="AC88" s="107">
        <v>0</v>
      </c>
      <c r="AD88" s="107">
        <v>0</v>
      </c>
      <c r="AE88" s="107">
        <v>0</v>
      </c>
      <c r="AF88" s="107">
        <v>0</v>
      </c>
      <c r="AG88" s="107">
        <v>0</v>
      </c>
      <c r="AH88" s="107">
        <v>0</v>
      </c>
      <c r="AI88" s="107">
        <v>0</v>
      </c>
      <c r="AJ88" s="107">
        <v>0</v>
      </c>
      <c r="AK88" s="107">
        <v>0</v>
      </c>
      <c r="AL88" s="107">
        <v>0</v>
      </c>
      <c r="AM88" s="107">
        <v>0</v>
      </c>
      <c r="AN88" s="107">
        <v>0</v>
      </c>
      <c r="AO88" s="107">
        <v>0</v>
      </c>
      <c r="AP88" s="107">
        <v>0</v>
      </c>
      <c r="AQ88" s="107">
        <v>0</v>
      </c>
      <c r="AR88" s="107">
        <v>0</v>
      </c>
      <c r="AS88" s="107">
        <f t="shared" si="35"/>
        <v>0</v>
      </c>
      <c r="AT88" s="107"/>
      <c r="AU88" s="107">
        <v>0</v>
      </c>
      <c r="AV88" s="107">
        <v>0</v>
      </c>
      <c r="AW88" s="107">
        <v>0</v>
      </c>
      <c r="AX88" s="107">
        <v>0</v>
      </c>
      <c r="AY88" s="107">
        <f t="shared" si="36"/>
        <v>0</v>
      </c>
      <c r="AZ88" s="107">
        <v>0</v>
      </c>
      <c r="BA88" s="107">
        <v>0</v>
      </c>
      <c r="BB88" s="107">
        <v>0</v>
      </c>
      <c r="BC88" s="107">
        <v>0</v>
      </c>
      <c r="BD88" s="107">
        <v>0</v>
      </c>
      <c r="BE88" s="107">
        <v>0</v>
      </c>
      <c r="BF88" s="107">
        <v>0</v>
      </c>
      <c r="BG88" s="107">
        <f t="shared" si="37"/>
        <v>0</v>
      </c>
    </row>
    <row r="89" spans="1:63" x14ac:dyDescent="0.25">
      <c r="A89" s="110" t="s">
        <v>215</v>
      </c>
      <c r="B89" s="106" t="s">
        <v>216</v>
      </c>
      <c r="C89" s="107">
        <v>2000000</v>
      </c>
      <c r="D89" s="107">
        <f t="shared" si="27"/>
        <v>0</v>
      </c>
      <c r="E89" s="107">
        <f t="shared" si="28"/>
        <v>0</v>
      </c>
      <c r="F89" s="107">
        <f t="shared" si="29"/>
        <v>2000000</v>
      </c>
      <c r="G89" s="107">
        <v>0</v>
      </c>
      <c r="H89" s="107">
        <v>0</v>
      </c>
      <c r="I89" s="107">
        <v>23380</v>
      </c>
      <c r="J89" s="107">
        <v>706107.94</v>
      </c>
      <c r="K89" s="107">
        <f t="shared" si="30"/>
        <v>729487.94</v>
      </c>
      <c r="L89" s="107">
        <f t="shared" si="31"/>
        <v>729487.94</v>
      </c>
      <c r="M89" s="107">
        <v>1298380</v>
      </c>
      <c r="N89" s="107">
        <v>-568892.06000000006</v>
      </c>
      <c r="O89" s="109">
        <f t="shared" si="32"/>
        <v>1270512.06</v>
      </c>
      <c r="P89" s="109">
        <f t="shared" si="33"/>
        <v>701620</v>
      </c>
      <c r="Q89" s="109">
        <f t="shared" si="34"/>
        <v>701620</v>
      </c>
      <c r="R89" s="107">
        <v>0</v>
      </c>
      <c r="S89" s="107">
        <v>0</v>
      </c>
      <c r="T89" s="107">
        <v>0</v>
      </c>
      <c r="U89" s="107">
        <v>0</v>
      </c>
      <c r="V89" s="107">
        <v>0</v>
      </c>
      <c r="W89" s="107">
        <v>0</v>
      </c>
      <c r="X89" s="107">
        <v>0</v>
      </c>
      <c r="Y89" s="107">
        <v>0</v>
      </c>
      <c r="Z89" s="107">
        <v>0</v>
      </c>
      <c r="AA89" s="107">
        <v>0</v>
      </c>
      <c r="AB89" s="107">
        <v>0</v>
      </c>
      <c r="AC89" s="107">
        <v>0</v>
      </c>
      <c r="AD89" s="107">
        <v>0</v>
      </c>
      <c r="AE89" s="107">
        <v>0</v>
      </c>
      <c r="AF89" s="107">
        <v>0</v>
      </c>
      <c r="AG89" s="107">
        <v>0</v>
      </c>
      <c r="AH89" s="107">
        <v>0</v>
      </c>
      <c r="AI89" s="107">
        <v>0</v>
      </c>
      <c r="AJ89" s="107">
        <v>0</v>
      </c>
      <c r="AK89" s="107">
        <v>0</v>
      </c>
      <c r="AL89" s="107">
        <v>0</v>
      </c>
      <c r="AM89" s="107">
        <v>0</v>
      </c>
      <c r="AN89" s="107">
        <v>0</v>
      </c>
      <c r="AO89" s="107">
        <v>0</v>
      </c>
      <c r="AP89" s="107">
        <v>0</v>
      </c>
      <c r="AQ89" s="107">
        <v>0</v>
      </c>
      <c r="AR89" s="107">
        <v>0</v>
      </c>
      <c r="AS89" s="107">
        <f t="shared" si="35"/>
        <v>0</v>
      </c>
      <c r="AT89" s="107"/>
      <c r="AU89" s="107">
        <v>0</v>
      </c>
      <c r="AV89" s="107">
        <v>0</v>
      </c>
      <c r="AW89" s="107">
        <v>0</v>
      </c>
      <c r="AX89" s="107">
        <v>0</v>
      </c>
      <c r="AY89" s="107">
        <f t="shared" si="36"/>
        <v>0</v>
      </c>
      <c r="AZ89" s="107">
        <v>0</v>
      </c>
      <c r="BA89" s="107">
        <v>0</v>
      </c>
      <c r="BB89" s="107">
        <v>0</v>
      </c>
      <c r="BC89" s="107">
        <v>0</v>
      </c>
      <c r="BD89" s="107">
        <v>0</v>
      </c>
      <c r="BE89" s="107">
        <v>0</v>
      </c>
      <c r="BF89" s="107">
        <v>0</v>
      </c>
      <c r="BG89" s="107">
        <f t="shared" si="37"/>
        <v>0</v>
      </c>
    </row>
    <row r="90" spans="1:63" x14ac:dyDescent="0.25">
      <c r="A90" s="110" t="s">
        <v>217</v>
      </c>
      <c r="B90" s="106" t="s">
        <v>218</v>
      </c>
      <c r="C90" s="107">
        <v>100000</v>
      </c>
      <c r="D90" s="107">
        <f t="shared" si="27"/>
        <v>0</v>
      </c>
      <c r="E90" s="107">
        <f t="shared" si="28"/>
        <v>0</v>
      </c>
      <c r="F90" s="107">
        <f t="shared" si="29"/>
        <v>100000</v>
      </c>
      <c r="G90" s="107">
        <v>0</v>
      </c>
      <c r="H90" s="107">
        <v>0</v>
      </c>
      <c r="I90" s="107">
        <v>0</v>
      </c>
      <c r="J90" s="107">
        <v>0</v>
      </c>
      <c r="K90" s="107">
        <f t="shared" si="30"/>
        <v>0</v>
      </c>
      <c r="L90" s="107">
        <f t="shared" si="31"/>
        <v>0</v>
      </c>
      <c r="M90" s="107">
        <v>90000</v>
      </c>
      <c r="N90" s="107">
        <v>-90000</v>
      </c>
      <c r="O90" s="109">
        <f t="shared" si="32"/>
        <v>100000</v>
      </c>
      <c r="P90" s="109">
        <f t="shared" si="33"/>
        <v>10000</v>
      </c>
      <c r="Q90" s="109">
        <f t="shared" si="34"/>
        <v>10000</v>
      </c>
      <c r="R90" s="107">
        <v>0</v>
      </c>
      <c r="S90" s="107">
        <v>0</v>
      </c>
      <c r="T90" s="107">
        <v>0</v>
      </c>
      <c r="U90" s="107">
        <v>0</v>
      </c>
      <c r="V90" s="107">
        <v>0</v>
      </c>
      <c r="W90" s="107">
        <v>0</v>
      </c>
      <c r="X90" s="107">
        <v>0</v>
      </c>
      <c r="Y90" s="107">
        <v>0</v>
      </c>
      <c r="Z90" s="107">
        <v>0</v>
      </c>
      <c r="AA90" s="107">
        <v>0</v>
      </c>
      <c r="AB90" s="107">
        <v>0</v>
      </c>
      <c r="AC90" s="107">
        <v>0</v>
      </c>
      <c r="AD90" s="107">
        <v>0</v>
      </c>
      <c r="AE90" s="107">
        <v>0</v>
      </c>
      <c r="AF90" s="107">
        <v>0</v>
      </c>
      <c r="AG90" s="107">
        <v>0</v>
      </c>
      <c r="AH90" s="107">
        <v>0</v>
      </c>
      <c r="AI90" s="107">
        <v>0</v>
      </c>
      <c r="AJ90" s="107">
        <v>0</v>
      </c>
      <c r="AK90" s="107">
        <v>0</v>
      </c>
      <c r="AL90" s="107">
        <v>0</v>
      </c>
      <c r="AM90" s="107">
        <v>0</v>
      </c>
      <c r="AN90" s="107">
        <v>0</v>
      </c>
      <c r="AO90" s="107">
        <v>0</v>
      </c>
      <c r="AP90" s="107">
        <v>0</v>
      </c>
      <c r="AQ90" s="107">
        <v>0</v>
      </c>
      <c r="AR90" s="107">
        <v>0</v>
      </c>
      <c r="AS90" s="107">
        <f t="shared" si="35"/>
        <v>0</v>
      </c>
      <c r="AT90" s="107"/>
      <c r="AU90" s="107">
        <v>0</v>
      </c>
      <c r="AV90" s="107">
        <v>0</v>
      </c>
      <c r="AW90" s="107">
        <v>0</v>
      </c>
      <c r="AX90" s="107">
        <v>0</v>
      </c>
      <c r="AY90" s="107">
        <f t="shared" si="36"/>
        <v>0</v>
      </c>
      <c r="AZ90" s="107">
        <v>0</v>
      </c>
      <c r="BA90" s="107">
        <v>0</v>
      </c>
      <c r="BB90" s="107">
        <v>0</v>
      </c>
      <c r="BC90" s="107">
        <v>0</v>
      </c>
      <c r="BD90" s="107">
        <v>0</v>
      </c>
      <c r="BE90" s="107">
        <v>0</v>
      </c>
      <c r="BF90" s="107">
        <v>0</v>
      </c>
      <c r="BG90" s="107">
        <f t="shared" si="37"/>
        <v>0</v>
      </c>
    </row>
    <row r="91" spans="1:63" x14ac:dyDescent="0.25">
      <c r="A91" s="110" t="s">
        <v>219</v>
      </c>
      <c r="B91" s="106" t="s">
        <v>220</v>
      </c>
      <c r="C91" s="107">
        <v>0</v>
      </c>
      <c r="D91" s="107">
        <f t="shared" si="27"/>
        <v>0</v>
      </c>
      <c r="E91" s="107">
        <f t="shared" si="28"/>
        <v>0</v>
      </c>
      <c r="F91" s="107">
        <f t="shared" si="29"/>
        <v>0</v>
      </c>
      <c r="G91" s="107">
        <v>0</v>
      </c>
      <c r="H91" s="107">
        <v>0</v>
      </c>
      <c r="I91" s="107">
        <v>0</v>
      </c>
      <c r="J91" s="107">
        <v>0</v>
      </c>
      <c r="K91" s="107">
        <f t="shared" si="30"/>
        <v>0</v>
      </c>
      <c r="L91" s="107">
        <f t="shared" si="31"/>
        <v>0</v>
      </c>
      <c r="M91" s="107">
        <v>0</v>
      </c>
      <c r="N91" s="107">
        <v>0</v>
      </c>
      <c r="O91" s="109">
        <f t="shared" si="32"/>
        <v>0</v>
      </c>
      <c r="P91" s="109">
        <f t="shared" si="33"/>
        <v>0</v>
      </c>
      <c r="Q91" s="109">
        <f t="shared" si="34"/>
        <v>0</v>
      </c>
      <c r="R91" s="107">
        <v>0</v>
      </c>
      <c r="S91" s="107">
        <v>0</v>
      </c>
      <c r="T91" s="107">
        <v>0</v>
      </c>
      <c r="U91" s="107">
        <v>0</v>
      </c>
      <c r="V91" s="107">
        <v>0</v>
      </c>
      <c r="W91" s="107">
        <v>0</v>
      </c>
      <c r="X91" s="107">
        <v>0</v>
      </c>
      <c r="Y91" s="107">
        <v>0</v>
      </c>
      <c r="Z91" s="107">
        <v>0</v>
      </c>
      <c r="AA91" s="107">
        <v>0</v>
      </c>
      <c r="AB91" s="107">
        <v>0</v>
      </c>
      <c r="AC91" s="107">
        <v>0</v>
      </c>
      <c r="AD91" s="107">
        <v>0</v>
      </c>
      <c r="AE91" s="107">
        <v>0</v>
      </c>
      <c r="AF91" s="107">
        <v>0</v>
      </c>
      <c r="AG91" s="107">
        <v>0</v>
      </c>
      <c r="AH91" s="107">
        <v>0</v>
      </c>
      <c r="AI91" s="107">
        <v>0</v>
      </c>
      <c r="AJ91" s="107">
        <v>0</v>
      </c>
      <c r="AK91" s="107">
        <v>0</v>
      </c>
      <c r="AL91" s="107">
        <v>0</v>
      </c>
      <c r="AM91" s="107">
        <v>0</v>
      </c>
      <c r="AN91" s="107">
        <v>0</v>
      </c>
      <c r="AO91" s="107">
        <v>0</v>
      </c>
      <c r="AP91" s="107">
        <v>0</v>
      </c>
      <c r="AQ91" s="107">
        <v>0</v>
      </c>
      <c r="AR91" s="107">
        <v>0</v>
      </c>
      <c r="AS91" s="107">
        <f t="shared" si="35"/>
        <v>0</v>
      </c>
      <c r="AT91" s="107"/>
      <c r="AU91" s="107">
        <v>0</v>
      </c>
      <c r="AV91" s="107">
        <v>0</v>
      </c>
      <c r="AW91" s="107">
        <v>0</v>
      </c>
      <c r="AX91" s="107">
        <v>0</v>
      </c>
      <c r="AY91" s="107">
        <f t="shared" si="36"/>
        <v>0</v>
      </c>
      <c r="AZ91" s="107">
        <v>0</v>
      </c>
      <c r="BA91" s="107">
        <v>0</v>
      </c>
      <c r="BB91" s="107">
        <v>0</v>
      </c>
      <c r="BC91" s="107">
        <v>0</v>
      </c>
      <c r="BD91" s="107">
        <v>0</v>
      </c>
      <c r="BE91" s="107">
        <v>0</v>
      </c>
      <c r="BF91" s="107">
        <v>0</v>
      </c>
      <c r="BG91" s="107">
        <f t="shared" si="37"/>
        <v>0</v>
      </c>
    </row>
    <row r="92" spans="1:63" s="1" customFormat="1" x14ac:dyDescent="0.25">
      <c r="A92" s="110" t="s">
        <v>221</v>
      </c>
      <c r="B92" s="106" t="s">
        <v>222</v>
      </c>
      <c r="C92" s="107">
        <v>50000</v>
      </c>
      <c r="D92" s="107">
        <f t="shared" si="27"/>
        <v>0</v>
      </c>
      <c r="E92" s="107">
        <f t="shared" si="28"/>
        <v>0</v>
      </c>
      <c r="F92" s="107">
        <f t="shared" si="29"/>
        <v>50000</v>
      </c>
      <c r="G92" s="107">
        <v>0</v>
      </c>
      <c r="H92" s="107">
        <v>0</v>
      </c>
      <c r="I92" s="107">
        <v>0</v>
      </c>
      <c r="J92" s="107">
        <v>0</v>
      </c>
      <c r="K92" s="107">
        <f t="shared" si="30"/>
        <v>0</v>
      </c>
      <c r="L92" s="107">
        <f t="shared" si="31"/>
        <v>0</v>
      </c>
      <c r="M92" s="107">
        <v>0</v>
      </c>
      <c r="N92" s="107">
        <v>0</v>
      </c>
      <c r="O92" s="109">
        <f t="shared" si="32"/>
        <v>50000</v>
      </c>
      <c r="P92" s="109">
        <f t="shared" si="33"/>
        <v>50000</v>
      </c>
      <c r="Q92" s="109">
        <f t="shared" si="34"/>
        <v>50000</v>
      </c>
      <c r="R92" s="107">
        <v>0</v>
      </c>
      <c r="S92" s="107">
        <v>0</v>
      </c>
      <c r="T92" s="107">
        <v>0</v>
      </c>
      <c r="U92" s="107">
        <v>0</v>
      </c>
      <c r="V92" s="107">
        <v>0</v>
      </c>
      <c r="W92" s="107">
        <v>0</v>
      </c>
      <c r="X92" s="107">
        <v>0</v>
      </c>
      <c r="Y92" s="107">
        <v>0</v>
      </c>
      <c r="Z92" s="107">
        <v>0</v>
      </c>
      <c r="AA92" s="107">
        <v>0</v>
      </c>
      <c r="AB92" s="107">
        <v>0</v>
      </c>
      <c r="AC92" s="107">
        <v>0</v>
      </c>
      <c r="AD92" s="107">
        <v>0</v>
      </c>
      <c r="AE92" s="107">
        <v>0</v>
      </c>
      <c r="AF92" s="107">
        <v>0</v>
      </c>
      <c r="AG92" s="107">
        <v>0</v>
      </c>
      <c r="AH92" s="107">
        <v>0</v>
      </c>
      <c r="AI92" s="107">
        <v>0</v>
      </c>
      <c r="AJ92" s="107">
        <v>0</v>
      </c>
      <c r="AK92" s="107">
        <v>0</v>
      </c>
      <c r="AL92" s="107">
        <v>0</v>
      </c>
      <c r="AM92" s="107">
        <v>0</v>
      </c>
      <c r="AN92" s="107">
        <v>0</v>
      </c>
      <c r="AO92" s="107">
        <v>0</v>
      </c>
      <c r="AP92" s="107">
        <v>0</v>
      </c>
      <c r="AQ92" s="107">
        <v>0</v>
      </c>
      <c r="AR92" s="107">
        <v>0</v>
      </c>
      <c r="AS92" s="107">
        <f t="shared" si="35"/>
        <v>0</v>
      </c>
      <c r="AT92" s="107"/>
      <c r="AU92" s="107">
        <v>0</v>
      </c>
      <c r="AV92" s="107">
        <v>0</v>
      </c>
      <c r="AW92" s="107">
        <v>0</v>
      </c>
      <c r="AX92" s="107">
        <v>0</v>
      </c>
      <c r="AY92" s="107">
        <f t="shared" si="36"/>
        <v>0</v>
      </c>
      <c r="AZ92" s="107">
        <v>0</v>
      </c>
      <c r="BA92" s="107">
        <v>0</v>
      </c>
      <c r="BB92" s="107">
        <v>0</v>
      </c>
      <c r="BC92" s="107">
        <v>0</v>
      </c>
      <c r="BD92" s="107">
        <v>0</v>
      </c>
      <c r="BE92" s="107">
        <v>0</v>
      </c>
      <c r="BF92" s="107">
        <v>0</v>
      </c>
      <c r="BG92" s="107">
        <f>SUM(AZ92:BF92)</f>
        <v>0</v>
      </c>
      <c r="BH92" s="106"/>
      <c r="BI92" s="106"/>
      <c r="BJ92" s="106"/>
      <c r="BK92" s="4"/>
    </row>
    <row r="93" spans="1:63" x14ac:dyDescent="0.25">
      <c r="A93" s="110"/>
      <c r="C93" s="107"/>
      <c r="D93" s="107"/>
      <c r="E93" s="107"/>
      <c r="F93" s="107"/>
      <c r="G93" s="107"/>
      <c r="H93" s="107"/>
      <c r="I93" s="107"/>
      <c r="J93" s="107"/>
      <c r="K93" s="107"/>
      <c r="L93" s="107"/>
      <c r="M93" s="107"/>
      <c r="N93" s="107"/>
      <c r="O93" s="107"/>
      <c r="Q93" s="107"/>
      <c r="R93" s="107"/>
      <c r="S93" s="107"/>
      <c r="T93" s="107"/>
      <c r="U93" s="107"/>
      <c r="V93" s="107"/>
      <c r="W93" s="107"/>
      <c r="X93" s="107"/>
      <c r="Y93" s="107"/>
      <c r="Z93" s="107"/>
      <c r="AA93" s="107"/>
      <c r="AB93" s="107"/>
      <c r="AC93" s="107"/>
      <c r="AD93" s="107"/>
      <c r="AE93" s="107"/>
      <c r="AF93" s="107"/>
      <c r="AG93" s="107"/>
      <c r="AH93" s="107"/>
      <c r="AI93" s="107"/>
      <c r="AJ93" s="107"/>
      <c r="AK93" s="107"/>
      <c r="AL93" s="107"/>
      <c r="AM93" s="107"/>
      <c r="AN93" s="107"/>
      <c r="AO93" s="107"/>
      <c r="AP93" s="107"/>
      <c r="AQ93" s="107"/>
      <c r="AR93" s="107"/>
      <c r="AS93" s="107"/>
      <c r="AT93" s="107"/>
      <c r="AU93" s="107"/>
      <c r="AV93" s="107"/>
      <c r="AW93" s="107"/>
      <c r="AX93" s="107"/>
      <c r="AY93" s="107"/>
      <c r="AZ93" s="107"/>
      <c r="BB93" s="107"/>
      <c r="BC93" s="107"/>
      <c r="BD93" s="107"/>
      <c r="BE93" s="107"/>
      <c r="BF93" s="107"/>
      <c r="BG93" s="3"/>
    </row>
    <row r="94" spans="1:63" x14ac:dyDescent="0.25">
      <c r="A94" s="35">
        <v>3</v>
      </c>
      <c r="B94" s="38" t="s">
        <v>223</v>
      </c>
      <c r="C94" s="18">
        <f t="shared" ref="C94:AJ94" si="38">SUM(C96:C96)</f>
        <v>0</v>
      </c>
      <c r="D94" s="18">
        <f t="shared" si="38"/>
        <v>0</v>
      </c>
      <c r="E94" s="18">
        <f t="shared" si="38"/>
        <v>0</v>
      </c>
      <c r="F94" s="18">
        <f t="shared" si="38"/>
        <v>0</v>
      </c>
      <c r="G94" s="18">
        <f t="shared" si="38"/>
        <v>0</v>
      </c>
      <c r="H94" s="18">
        <f t="shared" si="38"/>
        <v>0</v>
      </c>
      <c r="I94" s="18">
        <f t="shared" si="38"/>
        <v>0</v>
      </c>
      <c r="J94" s="18">
        <f t="shared" si="38"/>
        <v>0</v>
      </c>
      <c r="K94" s="18">
        <f t="shared" si="38"/>
        <v>0</v>
      </c>
      <c r="L94" s="18">
        <f t="shared" si="38"/>
        <v>0</v>
      </c>
      <c r="M94" s="18">
        <f t="shared" si="38"/>
        <v>0</v>
      </c>
      <c r="N94" s="18">
        <f t="shared" si="38"/>
        <v>0</v>
      </c>
      <c r="O94" s="18">
        <f t="shared" si="38"/>
        <v>0</v>
      </c>
      <c r="P94" s="18">
        <f t="shared" si="38"/>
        <v>0</v>
      </c>
      <c r="Q94" s="19">
        <f t="shared" si="38"/>
        <v>0</v>
      </c>
      <c r="R94" s="18">
        <f t="shared" si="38"/>
        <v>0</v>
      </c>
      <c r="S94" s="18">
        <f t="shared" si="38"/>
        <v>0</v>
      </c>
      <c r="T94" s="18">
        <f t="shared" si="38"/>
        <v>0</v>
      </c>
      <c r="U94" s="18">
        <f t="shared" si="38"/>
        <v>0</v>
      </c>
      <c r="V94" s="18">
        <f t="shared" si="38"/>
        <v>0</v>
      </c>
      <c r="W94" s="18">
        <f t="shared" si="38"/>
        <v>0</v>
      </c>
      <c r="X94" s="18">
        <f t="shared" si="38"/>
        <v>0</v>
      </c>
      <c r="Y94" s="18">
        <f t="shared" si="38"/>
        <v>0</v>
      </c>
      <c r="Z94" s="18">
        <f t="shared" si="38"/>
        <v>0</v>
      </c>
      <c r="AA94" s="18">
        <f t="shared" si="38"/>
        <v>0</v>
      </c>
      <c r="AB94" s="18">
        <f t="shared" si="38"/>
        <v>0</v>
      </c>
      <c r="AC94" s="18">
        <f t="shared" si="38"/>
        <v>0</v>
      </c>
      <c r="AD94" s="18">
        <f t="shared" si="38"/>
        <v>0</v>
      </c>
      <c r="AE94" s="18">
        <f t="shared" si="38"/>
        <v>0</v>
      </c>
      <c r="AF94" s="18">
        <f t="shared" si="38"/>
        <v>0</v>
      </c>
      <c r="AG94" s="18">
        <f t="shared" si="38"/>
        <v>0</v>
      </c>
      <c r="AH94" s="18">
        <f t="shared" si="38"/>
        <v>0</v>
      </c>
      <c r="AI94" s="18">
        <f t="shared" si="38"/>
        <v>0</v>
      </c>
      <c r="AJ94" s="18">
        <f t="shared" si="38"/>
        <v>0</v>
      </c>
      <c r="AK94" s="18"/>
      <c r="AL94" s="18"/>
      <c r="AM94" s="18"/>
      <c r="AN94" s="18"/>
      <c r="AO94" s="18"/>
      <c r="AP94" s="18"/>
      <c r="AQ94" s="18"/>
      <c r="AR94" s="18"/>
      <c r="AS94" s="18">
        <f t="shared" ref="AS94:BG94" si="39">SUM(AS96:AS96)</f>
        <v>0</v>
      </c>
      <c r="AT94" s="18">
        <f t="shared" si="39"/>
        <v>0</v>
      </c>
      <c r="AU94" s="18">
        <f t="shared" si="39"/>
        <v>0</v>
      </c>
      <c r="AV94" s="18">
        <f t="shared" si="39"/>
        <v>0</v>
      </c>
      <c r="AW94" s="18">
        <f t="shared" si="39"/>
        <v>0</v>
      </c>
      <c r="AX94" s="18">
        <f t="shared" si="39"/>
        <v>0</v>
      </c>
      <c r="AY94" s="18">
        <f t="shared" si="39"/>
        <v>0</v>
      </c>
      <c r="AZ94" s="18">
        <f t="shared" si="39"/>
        <v>0</v>
      </c>
      <c r="BA94" s="18">
        <f t="shared" si="39"/>
        <v>0</v>
      </c>
      <c r="BB94" s="18">
        <f t="shared" si="39"/>
        <v>0</v>
      </c>
      <c r="BC94" s="18">
        <f t="shared" si="39"/>
        <v>0</v>
      </c>
      <c r="BD94" s="18">
        <f t="shared" si="39"/>
        <v>0</v>
      </c>
      <c r="BE94" s="18">
        <f t="shared" si="39"/>
        <v>0</v>
      </c>
      <c r="BF94" s="18">
        <f t="shared" si="39"/>
        <v>0</v>
      </c>
      <c r="BG94" s="18">
        <f t="shared" si="39"/>
        <v>0</v>
      </c>
    </row>
    <row r="95" spans="1:63" x14ac:dyDescent="0.25">
      <c r="A95" s="110"/>
      <c r="B95" s="107"/>
      <c r="C95" s="107"/>
      <c r="D95" s="107"/>
      <c r="E95" s="107"/>
      <c r="F95" s="107"/>
      <c r="G95" s="107"/>
      <c r="H95" s="107"/>
      <c r="I95" s="107"/>
      <c r="J95" s="107"/>
      <c r="K95" s="107"/>
      <c r="L95" s="107"/>
      <c r="M95" s="107"/>
      <c r="N95" s="107"/>
      <c r="O95" s="107"/>
      <c r="Q95" s="107"/>
      <c r="R95" s="107"/>
      <c r="S95" s="107"/>
      <c r="T95" s="107"/>
      <c r="U95" s="107"/>
      <c r="V95" s="107"/>
      <c r="W95" s="107"/>
      <c r="X95" s="107"/>
      <c r="Y95" s="107"/>
      <c r="Z95" s="107"/>
      <c r="AA95" s="107"/>
      <c r="AB95" s="107"/>
      <c r="AC95" s="107"/>
      <c r="AD95" s="107"/>
      <c r="AE95" s="107"/>
      <c r="AF95" s="107"/>
      <c r="AG95" s="107"/>
      <c r="AH95" s="107"/>
      <c r="AI95" s="107"/>
      <c r="AJ95" s="107"/>
      <c r="AK95" s="107"/>
      <c r="AL95" s="107"/>
      <c r="AM95" s="107"/>
      <c r="AN95" s="107"/>
      <c r="AO95" s="107"/>
      <c r="AP95" s="107"/>
      <c r="AQ95" s="107"/>
      <c r="AR95" s="107"/>
      <c r="AS95" s="107"/>
      <c r="AT95" s="107"/>
      <c r="AU95" s="107"/>
      <c r="AV95" s="107"/>
      <c r="AW95" s="107"/>
      <c r="AX95" s="107"/>
      <c r="AY95" s="107"/>
      <c r="AZ95" s="107"/>
      <c r="BB95" s="107"/>
      <c r="BC95" s="107"/>
      <c r="BD95" s="107"/>
      <c r="BE95" s="107"/>
      <c r="BF95" s="107"/>
      <c r="BG95" s="3"/>
    </row>
    <row r="96" spans="1:63" x14ac:dyDescent="0.25">
      <c r="A96" s="110" t="s">
        <v>224</v>
      </c>
      <c r="B96" s="106" t="s">
        <v>225</v>
      </c>
      <c r="C96" s="107">
        <v>0</v>
      </c>
      <c r="D96" s="107">
        <v>0</v>
      </c>
      <c r="E96" s="107">
        <f>+AS96</f>
        <v>0</v>
      </c>
      <c r="F96" s="107">
        <f>+C96+D96+E96</f>
        <v>0</v>
      </c>
      <c r="G96" s="107">
        <v>0</v>
      </c>
      <c r="H96" s="107">
        <v>0</v>
      </c>
      <c r="I96" s="107">
        <v>0</v>
      </c>
      <c r="J96" s="107">
        <v>0</v>
      </c>
      <c r="K96" s="107">
        <f>SUM(H96:J96)</f>
        <v>0</v>
      </c>
      <c r="L96" s="107">
        <f>K96+G96</f>
        <v>0</v>
      </c>
      <c r="M96" s="107">
        <v>0</v>
      </c>
      <c r="N96" s="107">
        <v>0</v>
      </c>
      <c r="O96" s="109">
        <f>F96-L96</f>
        <v>0</v>
      </c>
      <c r="P96" s="109">
        <f>+F96-M96</f>
        <v>0</v>
      </c>
      <c r="Q96" s="109">
        <f>IF(N96&gt;0,(F96-L96-N96),(F96-L96+N96))</f>
        <v>0</v>
      </c>
      <c r="R96" s="107">
        <v>0</v>
      </c>
      <c r="S96" s="107">
        <v>0</v>
      </c>
      <c r="T96" s="107">
        <v>0</v>
      </c>
      <c r="U96" s="107">
        <v>0</v>
      </c>
      <c r="V96" s="107">
        <v>0</v>
      </c>
      <c r="W96" s="107">
        <v>0</v>
      </c>
      <c r="X96" s="107">
        <v>0</v>
      </c>
      <c r="Y96" s="107">
        <v>0</v>
      </c>
      <c r="Z96" s="107">
        <v>0</v>
      </c>
      <c r="AA96" s="107">
        <v>0</v>
      </c>
      <c r="AB96" s="107">
        <v>0</v>
      </c>
      <c r="AC96" s="107">
        <v>0</v>
      </c>
      <c r="AD96" s="107">
        <v>0</v>
      </c>
      <c r="AE96" s="107">
        <v>0</v>
      </c>
      <c r="AF96" s="107">
        <v>0</v>
      </c>
      <c r="AG96" s="107">
        <v>0</v>
      </c>
      <c r="AH96" s="107">
        <v>0</v>
      </c>
      <c r="AI96" s="107">
        <v>0</v>
      </c>
      <c r="AJ96" s="107">
        <v>0</v>
      </c>
      <c r="AK96" s="107">
        <v>0</v>
      </c>
      <c r="AL96" s="107">
        <v>0</v>
      </c>
      <c r="AM96" s="107">
        <v>0</v>
      </c>
      <c r="AN96" s="107">
        <v>0</v>
      </c>
      <c r="AO96" s="107">
        <v>0</v>
      </c>
      <c r="AP96" s="107">
        <v>0</v>
      </c>
      <c r="AQ96" s="107">
        <v>0</v>
      </c>
      <c r="AR96" s="107">
        <v>0</v>
      </c>
      <c r="AS96" s="107">
        <f>SUM(R96:AJ96)</f>
        <v>0</v>
      </c>
      <c r="AT96" s="3"/>
      <c r="AU96" s="3"/>
      <c r="AV96" s="3"/>
      <c r="AW96" s="3"/>
      <c r="AX96" s="3"/>
      <c r="AY96" s="107">
        <f>+AT96+AU96+AV96+AW96+AX96</f>
        <v>0</v>
      </c>
      <c r="AZ96" s="107">
        <v>0</v>
      </c>
      <c r="BA96" s="107">
        <v>0</v>
      </c>
      <c r="BB96" s="107">
        <v>0</v>
      </c>
      <c r="BC96" s="107">
        <v>0</v>
      </c>
      <c r="BD96" s="107">
        <v>0</v>
      </c>
      <c r="BE96" s="107">
        <v>0</v>
      </c>
      <c r="BF96" s="107">
        <v>0</v>
      </c>
      <c r="BG96" s="107">
        <f>SUM(AZ96:BF96)</f>
        <v>0</v>
      </c>
      <c r="BH96" s="1"/>
      <c r="BI96" s="1"/>
      <c r="BJ96" s="1"/>
    </row>
    <row r="97" spans="1:63" x14ac:dyDescent="0.25">
      <c r="A97" s="110"/>
      <c r="C97" s="107"/>
      <c r="D97" s="107"/>
      <c r="E97" s="107"/>
      <c r="F97" s="107"/>
      <c r="G97" s="107"/>
      <c r="H97" s="107"/>
      <c r="I97" s="107"/>
      <c r="J97" s="107"/>
      <c r="K97" s="107"/>
      <c r="L97" s="107">
        <f>+L98/F98</f>
        <v>0</v>
      </c>
      <c r="M97" s="107"/>
      <c r="N97" s="107"/>
      <c r="O97" s="107">
        <v>3</v>
      </c>
      <c r="Q97" s="107"/>
      <c r="R97" s="107"/>
      <c r="S97" s="107"/>
      <c r="T97" s="107"/>
      <c r="U97" s="107"/>
      <c r="V97" s="107"/>
      <c r="W97" s="107"/>
      <c r="X97" s="107"/>
      <c r="Y97" s="107"/>
      <c r="Z97" s="107"/>
      <c r="AA97" s="107"/>
      <c r="AB97" s="107"/>
      <c r="AC97" s="107"/>
      <c r="AD97" s="107"/>
      <c r="AE97" s="107"/>
      <c r="AF97" s="107"/>
      <c r="AG97" s="107"/>
      <c r="AH97" s="107"/>
      <c r="AI97" s="107"/>
      <c r="AJ97" s="107"/>
      <c r="AK97" s="107"/>
      <c r="AL97" s="107"/>
      <c r="AM97" s="107"/>
      <c r="AN97" s="107"/>
      <c r="AO97" s="107"/>
      <c r="AP97" s="107"/>
      <c r="AQ97" s="107"/>
      <c r="AR97" s="107"/>
      <c r="AS97" s="107"/>
      <c r="AT97" s="107"/>
      <c r="AU97" s="107"/>
      <c r="AV97" s="107"/>
      <c r="AW97" s="107"/>
      <c r="AX97" s="107"/>
      <c r="AY97" s="107"/>
      <c r="AZ97" s="107"/>
      <c r="BB97" s="107"/>
      <c r="BC97" s="107"/>
      <c r="BD97" s="107"/>
      <c r="BE97" s="107"/>
      <c r="BF97" s="107"/>
      <c r="BG97" s="3"/>
    </row>
    <row r="98" spans="1:63" x14ac:dyDescent="0.25">
      <c r="A98" s="35">
        <v>5</v>
      </c>
      <c r="B98" s="38" t="s">
        <v>226</v>
      </c>
      <c r="C98" s="18">
        <f>SUM(C100:C110)</f>
        <v>36483641</v>
      </c>
      <c r="D98" s="18">
        <f t="shared" ref="D98:R98" si="40">SUM(D100:D110)</f>
        <v>0</v>
      </c>
      <c r="E98" s="18">
        <f t="shared" si="40"/>
        <v>0</v>
      </c>
      <c r="F98" s="18">
        <f t="shared" si="40"/>
        <v>36483641</v>
      </c>
      <c r="G98" s="18">
        <f t="shared" si="40"/>
        <v>0</v>
      </c>
      <c r="H98" s="18">
        <f t="shared" si="40"/>
        <v>0</v>
      </c>
      <c r="I98" s="18">
        <f t="shared" si="40"/>
        <v>0</v>
      </c>
      <c r="J98" s="18">
        <f t="shared" si="40"/>
        <v>0</v>
      </c>
      <c r="K98" s="18">
        <f t="shared" si="40"/>
        <v>0</v>
      </c>
      <c r="L98" s="18">
        <f t="shared" si="40"/>
        <v>0</v>
      </c>
      <c r="M98" s="18">
        <f t="shared" si="40"/>
        <v>19452593.740000002</v>
      </c>
      <c r="N98" s="18">
        <f>SUM(N100:N110)</f>
        <v>-19452593.740000002</v>
      </c>
      <c r="O98" s="18">
        <f t="shared" si="40"/>
        <v>36483641</v>
      </c>
      <c r="P98" s="18">
        <f t="shared" si="40"/>
        <v>17031047.259999998</v>
      </c>
      <c r="Q98" s="19">
        <f t="shared" si="40"/>
        <v>17031047.259999998</v>
      </c>
      <c r="R98" s="18">
        <f t="shared" si="40"/>
        <v>0</v>
      </c>
      <c r="S98" s="18">
        <f>SUM(S100:S110)</f>
        <v>0</v>
      </c>
      <c r="T98" s="18">
        <f>SUM(T100:T110)</f>
        <v>0</v>
      </c>
      <c r="U98" s="18">
        <f t="shared" ref="U98:AI98" si="41">SUM(U100:U110)</f>
        <v>0</v>
      </c>
      <c r="V98" s="18">
        <f t="shared" si="41"/>
        <v>0</v>
      </c>
      <c r="W98" s="18">
        <f>SUM(W100:W110)</f>
        <v>0</v>
      </c>
      <c r="X98" s="18">
        <f t="shared" si="41"/>
        <v>0</v>
      </c>
      <c r="Y98" s="18">
        <f t="shared" si="41"/>
        <v>0</v>
      </c>
      <c r="Z98" s="18">
        <f t="shared" si="41"/>
        <v>0</v>
      </c>
      <c r="AA98" s="18">
        <f t="shared" si="41"/>
        <v>0</v>
      </c>
      <c r="AB98" s="18">
        <f t="shared" si="41"/>
        <v>0</v>
      </c>
      <c r="AC98" s="18">
        <f t="shared" si="41"/>
        <v>0</v>
      </c>
      <c r="AD98" s="18">
        <f t="shared" si="41"/>
        <v>0</v>
      </c>
      <c r="AE98" s="18">
        <f t="shared" si="41"/>
        <v>0</v>
      </c>
      <c r="AF98" s="18">
        <f t="shared" si="41"/>
        <v>0</v>
      </c>
      <c r="AG98" s="18">
        <f t="shared" si="41"/>
        <v>0</v>
      </c>
      <c r="AH98" s="18">
        <f t="shared" si="41"/>
        <v>0</v>
      </c>
      <c r="AI98" s="18">
        <f t="shared" si="41"/>
        <v>0</v>
      </c>
      <c r="AJ98" s="18">
        <f t="shared" ref="AJ98:AQ98" si="42">SUM(AJ101:AJ109)</f>
        <v>0</v>
      </c>
      <c r="AK98" s="18">
        <f>SUM(AK100:AK109)</f>
        <v>0</v>
      </c>
      <c r="AL98" s="18">
        <f t="shared" si="42"/>
        <v>0</v>
      </c>
      <c r="AM98" s="18">
        <f t="shared" si="42"/>
        <v>0</v>
      </c>
      <c r="AN98" s="18">
        <f t="shared" si="42"/>
        <v>0</v>
      </c>
      <c r="AO98" s="18">
        <f t="shared" si="42"/>
        <v>0</v>
      </c>
      <c r="AP98" s="18">
        <f t="shared" si="42"/>
        <v>0</v>
      </c>
      <c r="AQ98" s="18">
        <f t="shared" si="42"/>
        <v>0</v>
      </c>
      <c r="AR98" s="18">
        <f>SUM(AR101:AR110)</f>
        <v>0</v>
      </c>
      <c r="AS98" s="18">
        <f>SUM(AS100:AS110)</f>
        <v>0</v>
      </c>
      <c r="AT98" s="18">
        <f t="shared" ref="AT98:BG98" si="43">SUM(AT101:AT110)</f>
        <v>0</v>
      </c>
      <c r="AU98" s="18">
        <f t="shared" si="43"/>
        <v>0</v>
      </c>
      <c r="AV98" s="18">
        <f t="shared" si="43"/>
        <v>0</v>
      </c>
      <c r="AW98" s="18">
        <f t="shared" si="43"/>
        <v>0</v>
      </c>
      <c r="AX98" s="18">
        <f t="shared" si="43"/>
        <v>0</v>
      </c>
      <c r="AY98" s="18">
        <f t="shared" si="43"/>
        <v>0</v>
      </c>
      <c r="AZ98" s="18">
        <f t="shared" si="43"/>
        <v>0</v>
      </c>
      <c r="BA98" s="18">
        <f>SUM(BA100:BA110)</f>
        <v>0</v>
      </c>
      <c r="BB98" s="18">
        <f t="shared" si="43"/>
        <v>0</v>
      </c>
      <c r="BC98" s="18">
        <f t="shared" si="43"/>
        <v>0</v>
      </c>
      <c r="BD98" s="18">
        <f t="shared" si="43"/>
        <v>0</v>
      </c>
      <c r="BE98" s="18">
        <f t="shared" si="43"/>
        <v>0</v>
      </c>
      <c r="BF98" s="18">
        <f t="shared" si="43"/>
        <v>0</v>
      </c>
      <c r="BG98" s="18">
        <f t="shared" si="43"/>
        <v>0</v>
      </c>
    </row>
    <row r="99" spans="1:63" x14ac:dyDescent="0.25">
      <c r="A99" s="11"/>
      <c r="B99" s="1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</row>
    <row r="100" spans="1:63" s="1" customFormat="1" x14ac:dyDescent="0.25">
      <c r="A100" s="110" t="s">
        <v>227</v>
      </c>
      <c r="B100" s="106" t="s">
        <v>228</v>
      </c>
      <c r="C100" s="107">
        <v>0</v>
      </c>
      <c r="D100" s="107">
        <f t="shared" ref="D100:D110" si="44">+BG100</f>
        <v>0</v>
      </c>
      <c r="E100" s="107">
        <f t="shared" ref="E100:E110" si="45">+AS100</f>
        <v>0</v>
      </c>
      <c r="F100" s="107">
        <f t="shared" ref="F100:F110" si="46">+C100+D100+E100</f>
        <v>0</v>
      </c>
      <c r="G100" s="107">
        <v>0</v>
      </c>
      <c r="H100" s="107">
        <v>0</v>
      </c>
      <c r="I100" s="107">
        <v>0</v>
      </c>
      <c r="J100" s="107">
        <v>0</v>
      </c>
      <c r="K100" s="107">
        <f t="shared" ref="K100:K110" si="47">SUM(H100:J100)</f>
        <v>0</v>
      </c>
      <c r="L100" s="107">
        <f t="shared" ref="L100:L110" si="48">K100+G100</f>
        <v>0</v>
      </c>
      <c r="M100" s="107">
        <v>0</v>
      </c>
      <c r="N100" s="107">
        <v>0</v>
      </c>
      <c r="O100" s="109">
        <f t="shared" ref="O100:O110" si="49">F100-L100</f>
        <v>0</v>
      </c>
      <c r="P100" s="109">
        <f t="shared" ref="P100:P110" si="50">+F100-M100</f>
        <v>0</v>
      </c>
      <c r="Q100" s="109">
        <f t="shared" ref="Q100:Q110" si="51">IF(N100&gt;0,(F100-L100-N100),(F100-L100+N100))</f>
        <v>0</v>
      </c>
      <c r="R100" s="107">
        <v>0</v>
      </c>
      <c r="S100" s="107">
        <v>0</v>
      </c>
      <c r="T100" s="107">
        <v>0</v>
      </c>
      <c r="U100" s="107">
        <v>0</v>
      </c>
      <c r="V100" s="107">
        <v>0</v>
      </c>
      <c r="W100" s="107">
        <v>0</v>
      </c>
      <c r="X100" s="107">
        <v>0</v>
      </c>
      <c r="Y100" s="107">
        <v>0</v>
      </c>
      <c r="Z100" s="107">
        <v>0</v>
      </c>
      <c r="AA100" s="107">
        <v>0</v>
      </c>
      <c r="AB100" s="107">
        <v>0</v>
      </c>
      <c r="AC100" s="107">
        <v>0</v>
      </c>
      <c r="AD100" s="107">
        <v>0</v>
      </c>
      <c r="AE100" s="107">
        <v>0</v>
      </c>
      <c r="AF100" s="107">
        <v>0</v>
      </c>
      <c r="AG100" s="107">
        <v>0</v>
      </c>
      <c r="AH100" s="107">
        <v>0</v>
      </c>
      <c r="AI100" s="107">
        <v>0</v>
      </c>
      <c r="AJ100" s="107">
        <v>0</v>
      </c>
      <c r="AK100" s="107">
        <v>0</v>
      </c>
      <c r="AL100" s="107">
        <v>0</v>
      </c>
      <c r="AM100" s="107">
        <v>0</v>
      </c>
      <c r="AN100" s="107">
        <v>0</v>
      </c>
      <c r="AO100" s="107">
        <v>0</v>
      </c>
      <c r="AP100" s="107">
        <v>0</v>
      </c>
      <c r="AQ100" s="107">
        <v>0</v>
      </c>
      <c r="AR100" s="107">
        <v>0</v>
      </c>
      <c r="AS100" s="107">
        <f t="shared" ref="AS100:AS110" si="52">SUM(R100:AR100)</f>
        <v>0</v>
      </c>
      <c r="AT100" s="107">
        <v>0</v>
      </c>
      <c r="AU100" s="107">
        <v>0</v>
      </c>
      <c r="AV100" s="107">
        <v>0</v>
      </c>
      <c r="AW100" s="107">
        <v>0</v>
      </c>
      <c r="AX100" s="107">
        <v>0</v>
      </c>
      <c r="AY100" s="107">
        <f t="shared" ref="AY100:AY110" si="53">+AT100+AU100+AV100+AW100+AX100</f>
        <v>0</v>
      </c>
      <c r="AZ100" s="107">
        <v>0</v>
      </c>
      <c r="BA100" s="107"/>
      <c r="BB100" s="107">
        <v>0</v>
      </c>
      <c r="BC100" s="107">
        <v>0</v>
      </c>
      <c r="BD100" s="107">
        <v>0</v>
      </c>
      <c r="BE100" s="107">
        <v>0</v>
      </c>
      <c r="BF100" s="107">
        <v>0</v>
      </c>
      <c r="BG100" s="107">
        <f t="shared" ref="BG100:BG110" si="54">SUM(AZ100:BF100)</f>
        <v>0</v>
      </c>
      <c r="BH100" s="106"/>
      <c r="BI100" s="106"/>
      <c r="BJ100" s="106"/>
      <c r="BK100" s="4"/>
    </row>
    <row r="101" spans="1:63" s="1" customFormat="1" x14ac:dyDescent="0.25">
      <c r="A101" s="110" t="s">
        <v>229</v>
      </c>
      <c r="B101" s="106" t="s">
        <v>230</v>
      </c>
      <c r="C101" s="107">
        <v>0</v>
      </c>
      <c r="D101" s="107">
        <f t="shared" si="44"/>
        <v>0</v>
      </c>
      <c r="E101" s="107">
        <f t="shared" si="45"/>
        <v>0</v>
      </c>
      <c r="F101" s="107">
        <f t="shared" si="46"/>
        <v>0</v>
      </c>
      <c r="G101" s="107">
        <v>0</v>
      </c>
      <c r="H101" s="107">
        <v>0</v>
      </c>
      <c r="I101" s="107">
        <v>0</v>
      </c>
      <c r="J101" s="107">
        <v>0</v>
      </c>
      <c r="K101" s="107">
        <f t="shared" si="47"/>
        <v>0</v>
      </c>
      <c r="L101" s="107">
        <f t="shared" si="48"/>
        <v>0</v>
      </c>
      <c r="M101" s="107">
        <v>0</v>
      </c>
      <c r="N101" s="107">
        <v>0</v>
      </c>
      <c r="O101" s="109">
        <f t="shared" si="49"/>
        <v>0</v>
      </c>
      <c r="P101" s="109">
        <f t="shared" si="50"/>
        <v>0</v>
      </c>
      <c r="Q101" s="109">
        <f t="shared" si="51"/>
        <v>0</v>
      </c>
      <c r="R101" s="107">
        <v>0</v>
      </c>
      <c r="S101" s="107">
        <v>0</v>
      </c>
      <c r="T101" s="107">
        <v>0</v>
      </c>
      <c r="U101" s="107">
        <v>0</v>
      </c>
      <c r="V101" s="107">
        <v>0</v>
      </c>
      <c r="W101" s="107">
        <v>0</v>
      </c>
      <c r="X101" s="107">
        <v>0</v>
      </c>
      <c r="Y101" s="107">
        <v>0</v>
      </c>
      <c r="Z101" s="107">
        <v>0</v>
      </c>
      <c r="AA101" s="107">
        <v>0</v>
      </c>
      <c r="AB101" s="107">
        <v>0</v>
      </c>
      <c r="AC101" s="107">
        <v>0</v>
      </c>
      <c r="AD101" s="107">
        <v>0</v>
      </c>
      <c r="AE101" s="107">
        <v>0</v>
      </c>
      <c r="AF101" s="107">
        <v>0</v>
      </c>
      <c r="AG101" s="107">
        <v>0</v>
      </c>
      <c r="AH101" s="107">
        <v>0</v>
      </c>
      <c r="AI101" s="107">
        <v>0</v>
      </c>
      <c r="AJ101" s="107">
        <v>0</v>
      </c>
      <c r="AK101" s="107">
        <v>0</v>
      </c>
      <c r="AL101" s="107">
        <v>0</v>
      </c>
      <c r="AM101" s="107">
        <v>0</v>
      </c>
      <c r="AN101" s="107">
        <v>0</v>
      </c>
      <c r="AO101" s="107">
        <v>0</v>
      </c>
      <c r="AP101" s="107">
        <v>0</v>
      </c>
      <c r="AQ101" s="107">
        <v>0</v>
      </c>
      <c r="AR101" s="107">
        <v>0</v>
      </c>
      <c r="AS101" s="107">
        <f t="shared" si="52"/>
        <v>0</v>
      </c>
      <c r="AT101" s="107">
        <v>0</v>
      </c>
      <c r="AU101" s="107">
        <v>0</v>
      </c>
      <c r="AV101" s="107">
        <v>0</v>
      </c>
      <c r="AW101" s="107">
        <v>0</v>
      </c>
      <c r="AX101" s="107">
        <v>0</v>
      </c>
      <c r="AY101" s="107">
        <f t="shared" si="53"/>
        <v>0</v>
      </c>
      <c r="AZ101" s="107">
        <v>0</v>
      </c>
      <c r="BA101" s="107"/>
      <c r="BB101" s="107">
        <v>0</v>
      </c>
      <c r="BC101" s="107">
        <v>0</v>
      </c>
      <c r="BD101" s="107">
        <v>0</v>
      </c>
      <c r="BE101" s="107">
        <v>0</v>
      </c>
      <c r="BF101" s="107">
        <v>0</v>
      </c>
      <c r="BG101" s="107">
        <f t="shared" si="54"/>
        <v>0</v>
      </c>
      <c r="BH101" s="106"/>
      <c r="BI101" s="106"/>
      <c r="BJ101" s="106"/>
      <c r="BK101" s="4"/>
    </row>
    <row r="102" spans="1:63" x14ac:dyDescent="0.25">
      <c r="A102" s="110" t="s">
        <v>231</v>
      </c>
      <c r="B102" s="106" t="s">
        <v>232</v>
      </c>
      <c r="C102" s="107">
        <v>0</v>
      </c>
      <c r="D102" s="107">
        <f t="shared" si="44"/>
        <v>0</v>
      </c>
      <c r="E102" s="107">
        <f t="shared" si="45"/>
        <v>0</v>
      </c>
      <c r="F102" s="107">
        <f t="shared" si="46"/>
        <v>0</v>
      </c>
      <c r="G102" s="107">
        <v>0</v>
      </c>
      <c r="H102" s="107">
        <v>0</v>
      </c>
      <c r="I102" s="107">
        <v>0</v>
      </c>
      <c r="J102" s="107">
        <v>0</v>
      </c>
      <c r="K102" s="107">
        <f t="shared" si="47"/>
        <v>0</v>
      </c>
      <c r="L102" s="107">
        <f t="shared" si="48"/>
        <v>0</v>
      </c>
      <c r="M102" s="107">
        <v>0</v>
      </c>
      <c r="N102" s="107">
        <v>0</v>
      </c>
      <c r="O102" s="109">
        <f t="shared" si="49"/>
        <v>0</v>
      </c>
      <c r="P102" s="109">
        <f t="shared" si="50"/>
        <v>0</v>
      </c>
      <c r="Q102" s="109">
        <f t="shared" si="51"/>
        <v>0</v>
      </c>
      <c r="R102" s="107">
        <v>0</v>
      </c>
      <c r="S102" s="107">
        <v>0</v>
      </c>
      <c r="T102" s="107">
        <v>0</v>
      </c>
      <c r="U102" s="107">
        <v>0</v>
      </c>
      <c r="V102" s="107">
        <v>0</v>
      </c>
      <c r="W102" s="107">
        <v>0</v>
      </c>
      <c r="X102" s="107">
        <v>0</v>
      </c>
      <c r="Y102" s="107">
        <v>0</v>
      </c>
      <c r="Z102" s="107">
        <v>0</v>
      </c>
      <c r="AA102" s="107">
        <v>0</v>
      </c>
      <c r="AB102" s="107">
        <v>0</v>
      </c>
      <c r="AC102" s="107">
        <v>0</v>
      </c>
      <c r="AD102" s="107">
        <v>0</v>
      </c>
      <c r="AE102" s="107">
        <v>0</v>
      </c>
      <c r="AF102" s="107">
        <v>0</v>
      </c>
      <c r="AG102" s="107">
        <v>0</v>
      </c>
      <c r="AH102" s="107">
        <v>0</v>
      </c>
      <c r="AI102" s="107">
        <v>0</v>
      </c>
      <c r="AJ102" s="107">
        <v>0</v>
      </c>
      <c r="AK102" s="107">
        <v>0</v>
      </c>
      <c r="AL102" s="107">
        <v>0</v>
      </c>
      <c r="AM102" s="107">
        <v>0</v>
      </c>
      <c r="AN102" s="107">
        <v>0</v>
      </c>
      <c r="AO102" s="107">
        <v>0</v>
      </c>
      <c r="AP102" s="107">
        <v>0</v>
      </c>
      <c r="AQ102" s="107">
        <v>0</v>
      </c>
      <c r="AR102" s="107">
        <v>0</v>
      </c>
      <c r="AS102" s="107">
        <f t="shared" si="52"/>
        <v>0</v>
      </c>
      <c r="AT102" s="107"/>
      <c r="AU102" s="107">
        <v>0</v>
      </c>
      <c r="AV102" s="107">
        <v>0</v>
      </c>
      <c r="AW102" s="107">
        <v>0</v>
      </c>
      <c r="AX102" s="107">
        <v>0</v>
      </c>
      <c r="AY102" s="107">
        <f t="shared" si="53"/>
        <v>0</v>
      </c>
      <c r="AZ102" s="107">
        <v>0</v>
      </c>
      <c r="BB102" s="107">
        <v>0</v>
      </c>
      <c r="BC102" s="107">
        <v>0</v>
      </c>
      <c r="BD102" s="107">
        <v>0</v>
      </c>
      <c r="BE102" s="107">
        <v>0</v>
      </c>
      <c r="BF102" s="107">
        <v>0</v>
      </c>
      <c r="BG102" s="107">
        <f t="shared" si="54"/>
        <v>0</v>
      </c>
    </row>
    <row r="103" spans="1:63" s="1" customFormat="1" ht="13.5" customHeight="1" x14ac:dyDescent="0.25">
      <c r="A103" s="110" t="s">
        <v>233</v>
      </c>
      <c r="B103" s="106" t="s">
        <v>234</v>
      </c>
      <c r="C103" s="107">
        <v>1500000</v>
      </c>
      <c r="D103" s="107">
        <f t="shared" si="44"/>
        <v>0</v>
      </c>
      <c r="E103" s="107">
        <f t="shared" si="45"/>
        <v>0</v>
      </c>
      <c r="F103" s="107">
        <f t="shared" si="46"/>
        <v>1500000</v>
      </c>
      <c r="G103" s="107">
        <v>0</v>
      </c>
      <c r="H103" s="107">
        <v>0</v>
      </c>
      <c r="I103" s="107">
        <v>0</v>
      </c>
      <c r="J103" s="107">
        <v>0</v>
      </c>
      <c r="K103" s="107">
        <f t="shared" si="47"/>
        <v>0</v>
      </c>
      <c r="L103" s="107">
        <f t="shared" si="48"/>
        <v>0</v>
      </c>
      <c r="M103" s="107">
        <v>1452593.74</v>
      </c>
      <c r="N103" s="107">
        <v>-1452593.74</v>
      </c>
      <c r="O103" s="109">
        <f t="shared" si="49"/>
        <v>1500000</v>
      </c>
      <c r="P103" s="109">
        <f t="shared" si="50"/>
        <v>47406.260000000009</v>
      </c>
      <c r="Q103" s="109">
        <f t="shared" si="51"/>
        <v>47406.260000000009</v>
      </c>
      <c r="R103" s="107">
        <v>0</v>
      </c>
      <c r="S103" s="107">
        <v>0</v>
      </c>
      <c r="T103" s="107">
        <v>0</v>
      </c>
      <c r="U103" s="107">
        <v>0</v>
      </c>
      <c r="V103" s="107">
        <v>0</v>
      </c>
      <c r="W103" s="107">
        <v>0</v>
      </c>
      <c r="X103" s="107">
        <v>0</v>
      </c>
      <c r="Y103" s="107">
        <v>0</v>
      </c>
      <c r="Z103" s="107">
        <v>0</v>
      </c>
      <c r="AA103" s="107">
        <v>0</v>
      </c>
      <c r="AB103" s="107">
        <v>0</v>
      </c>
      <c r="AC103" s="107">
        <v>0</v>
      </c>
      <c r="AD103" s="107">
        <v>0</v>
      </c>
      <c r="AE103" s="107">
        <v>0</v>
      </c>
      <c r="AF103" s="107">
        <v>0</v>
      </c>
      <c r="AG103" s="107">
        <v>0</v>
      </c>
      <c r="AH103" s="107">
        <v>0</v>
      </c>
      <c r="AI103" s="107">
        <v>0</v>
      </c>
      <c r="AJ103" s="107">
        <v>0</v>
      </c>
      <c r="AK103" s="107">
        <v>0</v>
      </c>
      <c r="AL103" s="107">
        <v>0</v>
      </c>
      <c r="AM103" s="107">
        <v>0</v>
      </c>
      <c r="AN103" s="107">
        <v>0</v>
      </c>
      <c r="AO103" s="107">
        <v>0</v>
      </c>
      <c r="AP103" s="107">
        <v>0</v>
      </c>
      <c r="AQ103" s="107">
        <v>0</v>
      </c>
      <c r="AR103" s="107">
        <v>0</v>
      </c>
      <c r="AS103" s="107">
        <f t="shared" si="52"/>
        <v>0</v>
      </c>
      <c r="AT103" s="107"/>
      <c r="AU103" s="107">
        <v>0</v>
      </c>
      <c r="AV103" s="107">
        <v>0</v>
      </c>
      <c r="AW103" s="107">
        <v>0</v>
      </c>
      <c r="AX103" s="107">
        <v>0</v>
      </c>
      <c r="AY103" s="107">
        <f t="shared" si="53"/>
        <v>0</v>
      </c>
      <c r="AZ103" s="107">
        <v>0</v>
      </c>
      <c r="BA103" s="107"/>
      <c r="BB103" s="107">
        <v>0</v>
      </c>
      <c r="BC103" s="107">
        <v>0</v>
      </c>
      <c r="BD103" s="107">
        <v>0</v>
      </c>
      <c r="BE103" s="107">
        <v>0</v>
      </c>
      <c r="BF103" s="107">
        <v>0</v>
      </c>
      <c r="BG103" s="107">
        <f t="shared" si="54"/>
        <v>0</v>
      </c>
      <c r="BH103" s="106"/>
      <c r="BI103" s="106"/>
      <c r="BJ103" s="106"/>
      <c r="BK103" s="4"/>
    </row>
    <row r="104" spans="1:63" x14ac:dyDescent="0.25">
      <c r="A104" s="110" t="s">
        <v>235</v>
      </c>
      <c r="B104" s="106" t="s">
        <v>236</v>
      </c>
      <c r="C104" s="107">
        <v>15000000</v>
      </c>
      <c r="D104" s="107">
        <f t="shared" si="44"/>
        <v>0</v>
      </c>
      <c r="E104" s="107">
        <f t="shared" si="45"/>
        <v>0</v>
      </c>
      <c r="F104" s="107">
        <f t="shared" si="46"/>
        <v>15000000</v>
      </c>
      <c r="G104" s="107">
        <v>0</v>
      </c>
      <c r="H104" s="107">
        <v>0</v>
      </c>
      <c r="I104" s="107">
        <v>0</v>
      </c>
      <c r="J104" s="107">
        <v>0</v>
      </c>
      <c r="K104" s="107">
        <f t="shared" si="47"/>
        <v>0</v>
      </c>
      <c r="L104" s="107">
        <f t="shared" si="48"/>
        <v>0</v>
      </c>
      <c r="M104" s="107">
        <v>15000000</v>
      </c>
      <c r="N104" s="107">
        <v>-15000000</v>
      </c>
      <c r="O104" s="109">
        <f t="shared" si="49"/>
        <v>15000000</v>
      </c>
      <c r="P104" s="109">
        <f t="shared" si="50"/>
        <v>0</v>
      </c>
      <c r="Q104" s="109">
        <f t="shared" si="51"/>
        <v>0</v>
      </c>
      <c r="R104" s="107">
        <v>0</v>
      </c>
      <c r="S104" s="107">
        <v>0</v>
      </c>
      <c r="T104" s="107">
        <v>0</v>
      </c>
      <c r="U104" s="107">
        <v>0</v>
      </c>
      <c r="V104" s="107">
        <v>0</v>
      </c>
      <c r="W104" s="107">
        <v>0</v>
      </c>
      <c r="X104" s="107">
        <v>0</v>
      </c>
      <c r="Y104" s="107">
        <v>0</v>
      </c>
      <c r="Z104" s="107">
        <v>0</v>
      </c>
      <c r="AA104" s="107">
        <v>0</v>
      </c>
      <c r="AB104" s="107">
        <v>0</v>
      </c>
      <c r="AC104" s="107">
        <v>0</v>
      </c>
      <c r="AD104" s="107">
        <v>0</v>
      </c>
      <c r="AE104" s="107">
        <v>0</v>
      </c>
      <c r="AF104" s="107">
        <v>0</v>
      </c>
      <c r="AG104" s="107">
        <v>0</v>
      </c>
      <c r="AH104" s="107">
        <v>0</v>
      </c>
      <c r="AI104" s="107">
        <v>0</v>
      </c>
      <c r="AJ104" s="107">
        <v>0</v>
      </c>
      <c r="AK104" s="107">
        <v>0</v>
      </c>
      <c r="AL104" s="107">
        <v>0</v>
      </c>
      <c r="AM104" s="107">
        <v>0</v>
      </c>
      <c r="AN104" s="107">
        <v>0</v>
      </c>
      <c r="AO104" s="107">
        <v>0</v>
      </c>
      <c r="AP104" s="107">
        <v>0</v>
      </c>
      <c r="AQ104" s="107">
        <v>0</v>
      </c>
      <c r="AR104" s="107">
        <v>0</v>
      </c>
      <c r="AS104" s="107">
        <f t="shared" si="52"/>
        <v>0</v>
      </c>
      <c r="AT104" s="107"/>
      <c r="AU104" s="107">
        <v>0</v>
      </c>
      <c r="AV104" s="107">
        <v>0</v>
      </c>
      <c r="AW104" s="107">
        <v>0</v>
      </c>
      <c r="AX104" s="107">
        <v>0</v>
      </c>
      <c r="AY104" s="107">
        <f t="shared" si="53"/>
        <v>0</v>
      </c>
      <c r="AZ104" s="107">
        <v>0</v>
      </c>
      <c r="BB104" s="107">
        <v>0</v>
      </c>
      <c r="BC104" s="107">
        <v>0</v>
      </c>
      <c r="BD104" s="107">
        <v>0</v>
      </c>
      <c r="BE104" s="107">
        <v>0</v>
      </c>
      <c r="BF104" s="107">
        <v>0</v>
      </c>
      <c r="BG104" s="107">
        <f t="shared" si="54"/>
        <v>0</v>
      </c>
      <c r="BH104" s="1"/>
      <c r="BI104" s="1"/>
      <c r="BJ104" s="1"/>
    </row>
    <row r="105" spans="1:63" x14ac:dyDescent="0.25">
      <c r="A105" s="110" t="s">
        <v>237</v>
      </c>
      <c r="B105" s="106" t="s">
        <v>238</v>
      </c>
      <c r="C105" s="107">
        <v>14983641</v>
      </c>
      <c r="D105" s="107">
        <f t="shared" si="44"/>
        <v>0</v>
      </c>
      <c r="E105" s="107">
        <f t="shared" si="45"/>
        <v>0</v>
      </c>
      <c r="F105" s="107">
        <f t="shared" si="46"/>
        <v>14983641</v>
      </c>
      <c r="G105" s="107">
        <v>0</v>
      </c>
      <c r="H105" s="107">
        <v>0</v>
      </c>
      <c r="I105" s="107">
        <v>0</v>
      </c>
      <c r="J105" s="107">
        <v>0</v>
      </c>
      <c r="K105" s="107">
        <f t="shared" si="47"/>
        <v>0</v>
      </c>
      <c r="L105" s="107">
        <f t="shared" si="48"/>
        <v>0</v>
      </c>
      <c r="M105" s="107">
        <v>0</v>
      </c>
      <c r="N105" s="107">
        <v>0</v>
      </c>
      <c r="O105" s="109">
        <f t="shared" si="49"/>
        <v>14983641</v>
      </c>
      <c r="P105" s="109">
        <f t="shared" si="50"/>
        <v>14983641</v>
      </c>
      <c r="Q105" s="109">
        <f t="shared" si="51"/>
        <v>14983641</v>
      </c>
      <c r="R105" s="107">
        <v>0</v>
      </c>
      <c r="S105" s="107">
        <v>0</v>
      </c>
      <c r="T105" s="107">
        <v>0</v>
      </c>
      <c r="U105" s="107">
        <v>0</v>
      </c>
      <c r="V105" s="107">
        <v>0</v>
      </c>
      <c r="W105" s="107">
        <v>0</v>
      </c>
      <c r="X105" s="107">
        <v>0</v>
      </c>
      <c r="Y105" s="107">
        <v>0</v>
      </c>
      <c r="Z105" s="107">
        <v>0</v>
      </c>
      <c r="AA105" s="107">
        <v>0</v>
      </c>
      <c r="AB105" s="107">
        <v>0</v>
      </c>
      <c r="AC105" s="107">
        <v>0</v>
      </c>
      <c r="AD105" s="107">
        <v>0</v>
      </c>
      <c r="AE105" s="107">
        <v>0</v>
      </c>
      <c r="AF105" s="107">
        <v>0</v>
      </c>
      <c r="AG105" s="107">
        <v>0</v>
      </c>
      <c r="AH105" s="107">
        <v>0</v>
      </c>
      <c r="AI105" s="107">
        <v>0</v>
      </c>
      <c r="AJ105" s="107">
        <v>0</v>
      </c>
      <c r="AK105" s="107">
        <v>0</v>
      </c>
      <c r="AL105" s="107">
        <v>0</v>
      </c>
      <c r="AM105" s="107">
        <v>0</v>
      </c>
      <c r="AN105" s="107">
        <v>0</v>
      </c>
      <c r="AO105" s="107">
        <v>0</v>
      </c>
      <c r="AP105" s="107">
        <v>0</v>
      </c>
      <c r="AQ105" s="107">
        <v>0</v>
      </c>
      <c r="AR105" s="107">
        <v>0</v>
      </c>
      <c r="AS105" s="107">
        <f t="shared" si="52"/>
        <v>0</v>
      </c>
      <c r="AT105" s="107"/>
      <c r="AU105" s="107">
        <v>0</v>
      </c>
      <c r="AV105" s="107">
        <v>0</v>
      </c>
      <c r="AW105" s="107">
        <v>0</v>
      </c>
      <c r="AX105" s="107">
        <v>0</v>
      </c>
      <c r="AY105" s="107">
        <f t="shared" si="53"/>
        <v>0</v>
      </c>
      <c r="AZ105" s="107">
        <v>0</v>
      </c>
      <c r="BB105" s="107">
        <v>0</v>
      </c>
      <c r="BC105" s="107">
        <v>0</v>
      </c>
      <c r="BD105" s="107">
        <v>0</v>
      </c>
      <c r="BE105" s="107">
        <v>0</v>
      </c>
      <c r="BF105" s="107">
        <v>0</v>
      </c>
      <c r="BG105" s="107">
        <f t="shared" si="54"/>
        <v>0</v>
      </c>
      <c r="BH105" s="1"/>
      <c r="BI105" s="1"/>
      <c r="BJ105" s="1"/>
    </row>
    <row r="106" spans="1:63" x14ac:dyDescent="0.25">
      <c r="A106" s="110" t="s">
        <v>239</v>
      </c>
      <c r="B106" s="116" t="s">
        <v>240</v>
      </c>
      <c r="C106" s="107">
        <v>2000000</v>
      </c>
      <c r="D106" s="107">
        <f t="shared" si="44"/>
        <v>0</v>
      </c>
      <c r="E106" s="107">
        <f t="shared" si="45"/>
        <v>0</v>
      </c>
      <c r="F106" s="107">
        <f t="shared" si="46"/>
        <v>2000000</v>
      </c>
      <c r="G106" s="107">
        <v>0</v>
      </c>
      <c r="H106" s="107">
        <v>0</v>
      </c>
      <c r="I106" s="107">
        <v>0</v>
      </c>
      <c r="J106" s="107">
        <v>0</v>
      </c>
      <c r="K106" s="107">
        <f t="shared" si="47"/>
        <v>0</v>
      </c>
      <c r="L106" s="107">
        <f t="shared" si="48"/>
        <v>0</v>
      </c>
      <c r="M106" s="107">
        <v>1000000</v>
      </c>
      <c r="N106" s="107">
        <v>-1000000</v>
      </c>
      <c r="O106" s="109">
        <f t="shared" si="49"/>
        <v>2000000</v>
      </c>
      <c r="P106" s="109">
        <f t="shared" si="50"/>
        <v>1000000</v>
      </c>
      <c r="Q106" s="109">
        <f t="shared" si="51"/>
        <v>1000000</v>
      </c>
      <c r="R106" s="107">
        <v>0</v>
      </c>
      <c r="S106" s="107">
        <v>0</v>
      </c>
      <c r="T106" s="107">
        <v>0</v>
      </c>
      <c r="U106" s="107">
        <v>0</v>
      </c>
      <c r="V106" s="107">
        <v>0</v>
      </c>
      <c r="W106" s="107">
        <v>0</v>
      </c>
      <c r="X106" s="107">
        <v>0</v>
      </c>
      <c r="Y106" s="107">
        <v>0</v>
      </c>
      <c r="Z106" s="107">
        <v>0</v>
      </c>
      <c r="AA106" s="107">
        <v>0</v>
      </c>
      <c r="AB106" s="107">
        <v>0</v>
      </c>
      <c r="AC106" s="107">
        <v>0</v>
      </c>
      <c r="AD106" s="107">
        <v>0</v>
      </c>
      <c r="AE106" s="107">
        <v>0</v>
      </c>
      <c r="AF106" s="107">
        <v>0</v>
      </c>
      <c r="AG106" s="107">
        <v>0</v>
      </c>
      <c r="AH106" s="107">
        <v>0</v>
      </c>
      <c r="AI106" s="107">
        <v>0</v>
      </c>
      <c r="AJ106" s="107">
        <v>0</v>
      </c>
      <c r="AK106" s="107">
        <v>0</v>
      </c>
      <c r="AL106" s="107">
        <v>0</v>
      </c>
      <c r="AM106" s="107">
        <v>0</v>
      </c>
      <c r="AN106" s="107">
        <v>0</v>
      </c>
      <c r="AO106" s="107">
        <v>0</v>
      </c>
      <c r="AP106" s="107">
        <v>0</v>
      </c>
      <c r="AQ106" s="107">
        <v>0</v>
      </c>
      <c r="AR106" s="107">
        <v>0</v>
      </c>
      <c r="AS106" s="107">
        <f t="shared" si="52"/>
        <v>0</v>
      </c>
      <c r="AT106" s="107"/>
      <c r="AU106" s="107">
        <v>0</v>
      </c>
      <c r="AV106" s="107">
        <v>0</v>
      </c>
      <c r="AW106" s="107">
        <v>0</v>
      </c>
      <c r="AX106" s="107">
        <v>0</v>
      </c>
      <c r="AY106" s="107">
        <f t="shared" si="53"/>
        <v>0</v>
      </c>
      <c r="AZ106" s="107">
        <v>0</v>
      </c>
      <c r="BB106" s="107">
        <v>0</v>
      </c>
      <c r="BC106" s="107">
        <v>0</v>
      </c>
      <c r="BD106" s="107">
        <v>0</v>
      </c>
      <c r="BE106" s="107">
        <v>0</v>
      </c>
      <c r="BF106" s="107">
        <v>0</v>
      </c>
      <c r="BG106" s="107">
        <f t="shared" si="54"/>
        <v>0</v>
      </c>
    </row>
    <row r="107" spans="1:63" x14ac:dyDescent="0.25">
      <c r="A107" s="110" t="s">
        <v>241</v>
      </c>
      <c r="B107" s="106" t="s">
        <v>242</v>
      </c>
      <c r="C107" s="107">
        <v>0</v>
      </c>
      <c r="D107" s="107">
        <f>+BG107</f>
        <v>0</v>
      </c>
      <c r="E107" s="107">
        <f t="shared" si="45"/>
        <v>0</v>
      </c>
      <c r="F107" s="107">
        <f t="shared" si="46"/>
        <v>0</v>
      </c>
      <c r="G107" s="107">
        <v>0</v>
      </c>
      <c r="H107" s="107">
        <v>0</v>
      </c>
      <c r="I107" s="107">
        <v>0</v>
      </c>
      <c r="J107" s="107">
        <v>0</v>
      </c>
      <c r="K107" s="107">
        <f t="shared" si="47"/>
        <v>0</v>
      </c>
      <c r="L107" s="107">
        <f t="shared" si="48"/>
        <v>0</v>
      </c>
      <c r="M107" s="107">
        <v>0</v>
      </c>
      <c r="N107" s="107">
        <v>0</v>
      </c>
      <c r="O107" s="109">
        <f t="shared" si="49"/>
        <v>0</v>
      </c>
      <c r="P107" s="109">
        <f t="shared" si="50"/>
        <v>0</v>
      </c>
      <c r="Q107" s="109">
        <f t="shared" si="51"/>
        <v>0</v>
      </c>
      <c r="R107" s="107">
        <v>0</v>
      </c>
      <c r="S107" s="107">
        <v>0</v>
      </c>
      <c r="T107" s="107">
        <v>0</v>
      </c>
      <c r="U107" s="107">
        <v>0</v>
      </c>
      <c r="V107" s="107">
        <v>0</v>
      </c>
      <c r="W107" s="107">
        <v>0</v>
      </c>
      <c r="X107" s="107">
        <v>0</v>
      </c>
      <c r="Y107" s="107">
        <v>0</v>
      </c>
      <c r="Z107" s="107">
        <v>0</v>
      </c>
      <c r="AA107" s="107">
        <v>0</v>
      </c>
      <c r="AB107" s="107">
        <v>0</v>
      </c>
      <c r="AC107" s="107">
        <v>0</v>
      </c>
      <c r="AD107" s="107">
        <v>0</v>
      </c>
      <c r="AE107" s="107">
        <v>0</v>
      </c>
      <c r="AF107" s="107">
        <v>0</v>
      </c>
      <c r="AG107" s="107">
        <v>0</v>
      </c>
      <c r="AH107" s="107">
        <v>0</v>
      </c>
      <c r="AI107" s="107">
        <v>0</v>
      </c>
      <c r="AJ107" s="107">
        <v>0</v>
      </c>
      <c r="AK107" s="107">
        <v>0</v>
      </c>
      <c r="AL107" s="107">
        <v>0</v>
      </c>
      <c r="AM107" s="107">
        <v>0</v>
      </c>
      <c r="AN107" s="107">
        <v>0</v>
      </c>
      <c r="AO107" s="107">
        <v>0</v>
      </c>
      <c r="AP107" s="107">
        <v>0</v>
      </c>
      <c r="AQ107" s="107">
        <v>0</v>
      </c>
      <c r="AR107" s="107">
        <v>0</v>
      </c>
      <c r="AS107" s="107">
        <f t="shared" si="52"/>
        <v>0</v>
      </c>
      <c r="AT107" s="107"/>
      <c r="AU107" s="107">
        <v>0</v>
      </c>
      <c r="AV107" s="107">
        <v>0</v>
      </c>
      <c r="AW107" s="107">
        <v>0</v>
      </c>
      <c r="AX107" s="107">
        <v>0</v>
      </c>
      <c r="AY107" s="107">
        <f t="shared" si="53"/>
        <v>0</v>
      </c>
      <c r="AZ107" s="107">
        <v>0</v>
      </c>
      <c r="BB107" s="107">
        <v>0</v>
      </c>
      <c r="BC107" s="107">
        <v>0</v>
      </c>
      <c r="BD107" s="107">
        <v>0</v>
      </c>
      <c r="BE107" s="107">
        <v>0</v>
      </c>
      <c r="BF107" s="107">
        <v>0</v>
      </c>
      <c r="BG107" s="107">
        <f t="shared" si="54"/>
        <v>0</v>
      </c>
      <c r="BH107" s="1"/>
      <c r="BI107" s="1"/>
      <c r="BJ107" s="1"/>
    </row>
    <row r="108" spans="1:63" x14ac:dyDescent="0.25">
      <c r="A108" s="110" t="s">
        <v>243</v>
      </c>
      <c r="B108" s="106" t="s">
        <v>244</v>
      </c>
      <c r="C108" s="107">
        <v>0</v>
      </c>
      <c r="D108" s="107">
        <f t="shared" si="44"/>
        <v>0</v>
      </c>
      <c r="E108" s="107">
        <f t="shared" si="45"/>
        <v>0</v>
      </c>
      <c r="F108" s="107">
        <f t="shared" si="46"/>
        <v>0</v>
      </c>
      <c r="G108" s="107">
        <v>0</v>
      </c>
      <c r="H108" s="107">
        <v>0</v>
      </c>
      <c r="I108" s="107">
        <v>0</v>
      </c>
      <c r="J108" s="107">
        <v>0</v>
      </c>
      <c r="K108" s="107">
        <f t="shared" si="47"/>
        <v>0</v>
      </c>
      <c r="L108" s="107">
        <f t="shared" si="48"/>
        <v>0</v>
      </c>
      <c r="M108" s="107">
        <v>0</v>
      </c>
      <c r="N108" s="107">
        <v>0</v>
      </c>
      <c r="O108" s="109">
        <f t="shared" si="49"/>
        <v>0</v>
      </c>
      <c r="P108" s="109">
        <f t="shared" si="50"/>
        <v>0</v>
      </c>
      <c r="Q108" s="109">
        <f t="shared" si="51"/>
        <v>0</v>
      </c>
      <c r="R108" s="107">
        <v>0</v>
      </c>
      <c r="S108" s="107">
        <v>0</v>
      </c>
      <c r="T108" s="107">
        <v>0</v>
      </c>
      <c r="U108" s="107">
        <v>0</v>
      </c>
      <c r="V108" s="107">
        <v>0</v>
      </c>
      <c r="W108" s="107">
        <v>0</v>
      </c>
      <c r="X108" s="107">
        <v>0</v>
      </c>
      <c r="Y108" s="107">
        <v>0</v>
      </c>
      <c r="Z108" s="107">
        <v>0</v>
      </c>
      <c r="AA108" s="107">
        <v>0</v>
      </c>
      <c r="AB108" s="107">
        <v>0</v>
      </c>
      <c r="AC108" s="107">
        <v>0</v>
      </c>
      <c r="AD108" s="107">
        <v>0</v>
      </c>
      <c r="AE108" s="107">
        <v>0</v>
      </c>
      <c r="AF108" s="107">
        <v>0</v>
      </c>
      <c r="AG108" s="107">
        <v>0</v>
      </c>
      <c r="AH108" s="107">
        <v>0</v>
      </c>
      <c r="AI108" s="107">
        <v>0</v>
      </c>
      <c r="AJ108" s="107">
        <v>0</v>
      </c>
      <c r="AK108" s="107">
        <v>0</v>
      </c>
      <c r="AL108" s="107">
        <v>0</v>
      </c>
      <c r="AM108" s="107">
        <v>0</v>
      </c>
      <c r="AN108" s="107">
        <v>0</v>
      </c>
      <c r="AO108" s="107">
        <v>0</v>
      </c>
      <c r="AP108" s="107">
        <v>0</v>
      </c>
      <c r="AQ108" s="107">
        <v>0</v>
      </c>
      <c r="AR108" s="107">
        <v>0</v>
      </c>
      <c r="AS108" s="107">
        <f>SUM(R108:AR108)</f>
        <v>0</v>
      </c>
      <c r="AT108" s="107"/>
      <c r="AU108" s="107">
        <v>0</v>
      </c>
      <c r="AV108" s="107">
        <v>0</v>
      </c>
      <c r="AW108" s="107">
        <v>0</v>
      </c>
      <c r="AX108" s="107">
        <v>0</v>
      </c>
      <c r="AY108" s="107">
        <f t="shared" si="53"/>
        <v>0</v>
      </c>
      <c r="AZ108" s="107">
        <v>0</v>
      </c>
      <c r="BB108" s="107">
        <v>0</v>
      </c>
      <c r="BC108" s="107">
        <v>0</v>
      </c>
      <c r="BD108" s="107">
        <v>0</v>
      </c>
      <c r="BE108" s="107">
        <v>0</v>
      </c>
      <c r="BF108" s="107">
        <v>0</v>
      </c>
      <c r="BG108" s="107">
        <f>SUM(AZ108:BF108)</f>
        <v>0</v>
      </c>
      <c r="BH108" s="1"/>
      <c r="BI108" s="1"/>
      <c r="BJ108" s="1"/>
    </row>
    <row r="109" spans="1:63" x14ac:dyDescent="0.25">
      <c r="A109" s="110" t="s">
        <v>245</v>
      </c>
      <c r="B109" s="106" t="s">
        <v>246</v>
      </c>
      <c r="C109" s="107">
        <v>3000000</v>
      </c>
      <c r="D109" s="107">
        <f t="shared" si="44"/>
        <v>0</v>
      </c>
      <c r="E109" s="107">
        <f t="shared" si="45"/>
        <v>0</v>
      </c>
      <c r="F109" s="107">
        <f t="shared" si="46"/>
        <v>3000000</v>
      </c>
      <c r="G109" s="107">
        <v>0</v>
      </c>
      <c r="H109" s="107">
        <v>0</v>
      </c>
      <c r="I109" s="107">
        <v>0</v>
      </c>
      <c r="J109" s="107">
        <v>0</v>
      </c>
      <c r="K109" s="107">
        <f t="shared" si="47"/>
        <v>0</v>
      </c>
      <c r="L109" s="107">
        <f t="shared" si="48"/>
        <v>0</v>
      </c>
      <c r="M109" s="107">
        <v>2000000</v>
      </c>
      <c r="N109" s="107">
        <v>-2000000</v>
      </c>
      <c r="O109" s="109">
        <f t="shared" si="49"/>
        <v>3000000</v>
      </c>
      <c r="P109" s="109">
        <f t="shared" si="50"/>
        <v>1000000</v>
      </c>
      <c r="Q109" s="109">
        <f t="shared" si="51"/>
        <v>1000000</v>
      </c>
      <c r="R109" s="107">
        <v>0</v>
      </c>
      <c r="S109" s="107">
        <v>0</v>
      </c>
      <c r="T109" s="107">
        <v>0</v>
      </c>
      <c r="U109" s="107">
        <v>0</v>
      </c>
      <c r="V109" s="107">
        <v>0</v>
      </c>
      <c r="W109" s="107">
        <v>0</v>
      </c>
      <c r="X109" s="107">
        <v>0</v>
      </c>
      <c r="Y109" s="107">
        <v>0</v>
      </c>
      <c r="Z109" s="107">
        <v>0</v>
      </c>
      <c r="AA109" s="107">
        <v>0</v>
      </c>
      <c r="AB109" s="107">
        <v>0</v>
      </c>
      <c r="AC109" s="107">
        <v>0</v>
      </c>
      <c r="AD109" s="107">
        <v>0</v>
      </c>
      <c r="AE109" s="107">
        <v>0</v>
      </c>
      <c r="AF109" s="107">
        <v>0</v>
      </c>
      <c r="AG109" s="107">
        <v>0</v>
      </c>
      <c r="AH109" s="107">
        <v>0</v>
      </c>
      <c r="AI109" s="107">
        <v>0</v>
      </c>
      <c r="AJ109" s="107">
        <v>0</v>
      </c>
      <c r="AK109" s="107">
        <v>0</v>
      </c>
      <c r="AL109" s="107">
        <v>0</v>
      </c>
      <c r="AM109" s="107">
        <v>0</v>
      </c>
      <c r="AN109" s="107">
        <v>0</v>
      </c>
      <c r="AO109" s="107">
        <v>0</v>
      </c>
      <c r="AP109" s="107">
        <v>0</v>
      </c>
      <c r="AQ109" s="107">
        <v>0</v>
      </c>
      <c r="AR109" s="107">
        <v>0</v>
      </c>
      <c r="AS109" s="107">
        <f t="shared" si="52"/>
        <v>0</v>
      </c>
      <c r="AT109" s="107"/>
      <c r="AU109" s="107">
        <v>0</v>
      </c>
      <c r="AV109" s="107">
        <v>0</v>
      </c>
      <c r="AW109" s="107">
        <v>0</v>
      </c>
      <c r="AX109" s="107">
        <v>0</v>
      </c>
      <c r="AY109" s="107">
        <f t="shared" si="53"/>
        <v>0</v>
      </c>
      <c r="AZ109" s="107">
        <v>0</v>
      </c>
      <c r="BB109" s="107">
        <v>0</v>
      </c>
      <c r="BC109" s="107">
        <v>0</v>
      </c>
      <c r="BD109" s="107">
        <v>0</v>
      </c>
      <c r="BE109" s="107">
        <v>0</v>
      </c>
      <c r="BF109" s="107">
        <v>0</v>
      </c>
      <c r="BG109" s="107">
        <f t="shared" si="54"/>
        <v>0</v>
      </c>
    </row>
    <row r="110" spans="1:63" x14ac:dyDescent="0.25">
      <c r="A110" s="110" t="s">
        <v>247</v>
      </c>
      <c r="B110" s="106" t="s">
        <v>248</v>
      </c>
      <c r="C110" s="107">
        <v>0</v>
      </c>
      <c r="D110" s="107">
        <f t="shared" si="44"/>
        <v>0</v>
      </c>
      <c r="E110" s="107">
        <f t="shared" si="45"/>
        <v>0</v>
      </c>
      <c r="F110" s="107">
        <f t="shared" si="46"/>
        <v>0</v>
      </c>
      <c r="G110" s="107">
        <v>0</v>
      </c>
      <c r="H110" s="107">
        <v>0</v>
      </c>
      <c r="I110" s="107">
        <v>0</v>
      </c>
      <c r="J110" s="107">
        <v>0</v>
      </c>
      <c r="K110" s="107">
        <f t="shared" si="47"/>
        <v>0</v>
      </c>
      <c r="L110" s="107">
        <f t="shared" si="48"/>
        <v>0</v>
      </c>
      <c r="M110" s="107">
        <v>0</v>
      </c>
      <c r="N110" s="107">
        <v>0</v>
      </c>
      <c r="O110" s="109">
        <f t="shared" si="49"/>
        <v>0</v>
      </c>
      <c r="P110" s="109">
        <f t="shared" si="50"/>
        <v>0</v>
      </c>
      <c r="Q110" s="109">
        <f t="shared" si="51"/>
        <v>0</v>
      </c>
      <c r="R110" s="107">
        <v>0</v>
      </c>
      <c r="S110" s="107">
        <v>0</v>
      </c>
      <c r="T110" s="107">
        <v>0</v>
      </c>
      <c r="U110" s="107">
        <v>0</v>
      </c>
      <c r="V110" s="107">
        <v>0</v>
      </c>
      <c r="W110" s="107">
        <v>0</v>
      </c>
      <c r="X110" s="107">
        <v>0</v>
      </c>
      <c r="Y110" s="107">
        <v>0</v>
      </c>
      <c r="Z110" s="107">
        <v>0</v>
      </c>
      <c r="AA110" s="107">
        <v>0</v>
      </c>
      <c r="AB110" s="107">
        <v>0</v>
      </c>
      <c r="AC110" s="107">
        <v>0</v>
      </c>
      <c r="AD110" s="107">
        <v>0</v>
      </c>
      <c r="AE110" s="107">
        <v>0</v>
      </c>
      <c r="AF110" s="107">
        <v>0</v>
      </c>
      <c r="AG110" s="107">
        <v>0</v>
      </c>
      <c r="AH110" s="107">
        <v>0</v>
      </c>
      <c r="AI110" s="107">
        <v>0</v>
      </c>
      <c r="AJ110" s="107">
        <v>0</v>
      </c>
      <c r="AK110" s="107">
        <v>0</v>
      </c>
      <c r="AL110" s="107">
        <v>0</v>
      </c>
      <c r="AM110" s="107">
        <v>0</v>
      </c>
      <c r="AN110" s="107">
        <v>0</v>
      </c>
      <c r="AO110" s="107">
        <v>0</v>
      </c>
      <c r="AP110" s="107">
        <v>0</v>
      </c>
      <c r="AQ110" s="107">
        <v>0</v>
      </c>
      <c r="AR110" s="107">
        <v>0</v>
      </c>
      <c r="AS110" s="107">
        <f t="shared" si="52"/>
        <v>0</v>
      </c>
      <c r="AT110" s="107"/>
      <c r="AU110" s="107">
        <v>0</v>
      </c>
      <c r="AV110" s="107">
        <v>0</v>
      </c>
      <c r="AW110" s="107">
        <v>0</v>
      </c>
      <c r="AX110" s="107">
        <v>0</v>
      </c>
      <c r="AY110" s="107">
        <f t="shared" si="53"/>
        <v>0</v>
      </c>
      <c r="AZ110" s="107">
        <v>0</v>
      </c>
      <c r="BB110" s="107">
        <v>0</v>
      </c>
      <c r="BC110" s="107">
        <v>0</v>
      </c>
      <c r="BD110" s="107">
        <v>0</v>
      </c>
      <c r="BE110" s="107">
        <v>0</v>
      </c>
      <c r="BF110" s="107">
        <v>0</v>
      </c>
      <c r="BG110" s="107">
        <f t="shared" si="54"/>
        <v>0</v>
      </c>
    </row>
    <row r="111" spans="1:63" x14ac:dyDescent="0.25">
      <c r="A111" s="110"/>
      <c r="C111" s="107"/>
      <c r="D111" s="107"/>
      <c r="E111" s="107"/>
      <c r="F111" s="107"/>
      <c r="G111" s="107"/>
      <c r="H111" s="107"/>
      <c r="I111" s="107"/>
      <c r="J111" s="107"/>
      <c r="K111" s="107"/>
      <c r="L111" s="107"/>
      <c r="M111" s="107"/>
      <c r="N111" s="107"/>
      <c r="O111" s="107"/>
      <c r="Q111" s="107"/>
      <c r="R111" s="107"/>
      <c r="S111" s="107"/>
      <c r="T111" s="107"/>
      <c r="U111" s="107"/>
      <c r="V111" s="107"/>
      <c r="W111" s="107"/>
      <c r="X111" s="107"/>
      <c r="Y111" s="107"/>
      <c r="Z111" s="107"/>
      <c r="AA111" s="107"/>
      <c r="AB111" s="107"/>
      <c r="AC111" s="107"/>
      <c r="AD111" s="107"/>
      <c r="AE111" s="107"/>
      <c r="AF111" s="107"/>
      <c r="AG111" s="107"/>
      <c r="AH111" s="107"/>
      <c r="AI111" s="107"/>
      <c r="AJ111" s="107"/>
      <c r="AK111" s="107"/>
      <c r="AL111" s="107"/>
      <c r="AM111" s="107"/>
      <c r="AN111" s="107"/>
      <c r="AO111" s="107"/>
      <c r="AP111" s="107"/>
      <c r="AQ111" s="107"/>
      <c r="AR111" s="107"/>
      <c r="AS111" s="107"/>
      <c r="AT111" s="107"/>
      <c r="AU111" s="107"/>
      <c r="AV111" s="107"/>
      <c r="AW111" s="107"/>
      <c r="AX111" s="107"/>
      <c r="AY111" s="107"/>
      <c r="AZ111" s="107"/>
      <c r="BB111" s="107"/>
      <c r="BC111" s="107"/>
      <c r="BD111" s="107"/>
      <c r="BE111" s="107"/>
      <c r="BF111" s="107"/>
      <c r="BG111" s="3"/>
    </row>
    <row r="112" spans="1:63" ht="13.5" customHeight="1" x14ac:dyDescent="0.25">
      <c r="A112" s="35" t="s">
        <v>249</v>
      </c>
      <c r="B112" s="38" t="s">
        <v>250</v>
      </c>
      <c r="C112" s="18">
        <f>SUM(C114:C123)</f>
        <v>196285403</v>
      </c>
      <c r="D112" s="18">
        <f t="shared" ref="D112:T112" si="55">SUM(D114:D123)</f>
        <v>0</v>
      </c>
      <c r="E112" s="18">
        <f>SUM(E114:E123)</f>
        <v>0</v>
      </c>
      <c r="F112" s="18">
        <f t="shared" si="55"/>
        <v>196285403</v>
      </c>
      <c r="G112" s="18">
        <f t="shared" si="55"/>
        <v>0</v>
      </c>
      <c r="H112" s="18">
        <f t="shared" si="55"/>
        <v>2572918.15</v>
      </c>
      <c r="I112" s="18">
        <f t="shared" si="55"/>
        <v>2590763.65</v>
      </c>
      <c r="J112" s="18">
        <f t="shared" si="55"/>
        <v>10635928.65</v>
      </c>
      <c r="K112" s="18">
        <f t="shared" si="55"/>
        <v>15799610.449999999</v>
      </c>
      <c r="L112" s="18">
        <f t="shared" si="55"/>
        <v>15799610.449999999</v>
      </c>
      <c r="M112" s="18">
        <f t="shared" si="55"/>
        <v>42299036.049999997</v>
      </c>
      <c r="N112" s="18">
        <f t="shared" si="55"/>
        <v>-33882236.049999997</v>
      </c>
      <c r="O112" s="18">
        <f t="shared" si="55"/>
        <v>180485792.55000001</v>
      </c>
      <c r="P112" s="18">
        <f t="shared" si="55"/>
        <v>153986366.94999999</v>
      </c>
      <c r="Q112" s="19">
        <f t="shared" si="55"/>
        <v>146603556.5</v>
      </c>
      <c r="R112" s="18">
        <f>SUM(R114:R123)</f>
        <v>0</v>
      </c>
      <c r="S112" s="18">
        <f t="shared" si="55"/>
        <v>0</v>
      </c>
      <c r="T112" s="18">
        <f t="shared" si="55"/>
        <v>0</v>
      </c>
      <c r="U112" s="18">
        <f>SUM(U114:U122)</f>
        <v>0</v>
      </c>
      <c r="V112" s="18">
        <f>SUM(V114:V122)</f>
        <v>0</v>
      </c>
      <c r="W112" s="18">
        <f>SUM(W114:W122)</f>
        <v>0</v>
      </c>
      <c r="X112" s="18">
        <f>SUM(X114:X123)</f>
        <v>0</v>
      </c>
      <c r="Y112" s="18">
        <f>SUM(Y114:Y123)</f>
        <v>0</v>
      </c>
      <c r="Z112" s="18">
        <f>SUM(Z114:Z122)</f>
        <v>0</v>
      </c>
      <c r="AA112" s="18">
        <f>SUM(AA114:AA122)</f>
        <v>0</v>
      </c>
      <c r="AB112" s="18">
        <f>SUM(AB114:AB122)</f>
        <v>0</v>
      </c>
      <c r="AC112" s="18">
        <f t="shared" ref="AC112:AP112" si="56">SUM(AC114:AC123)</f>
        <v>0</v>
      </c>
      <c r="AD112" s="18">
        <f t="shared" si="56"/>
        <v>0</v>
      </c>
      <c r="AE112" s="18">
        <f t="shared" si="56"/>
        <v>0</v>
      </c>
      <c r="AF112" s="18">
        <f t="shared" si="56"/>
        <v>0</v>
      </c>
      <c r="AG112" s="18">
        <f t="shared" si="56"/>
        <v>0</v>
      </c>
      <c r="AH112" s="18">
        <f t="shared" si="56"/>
        <v>0</v>
      </c>
      <c r="AI112" s="18">
        <f t="shared" si="56"/>
        <v>0</v>
      </c>
      <c r="AJ112" s="18">
        <f t="shared" si="56"/>
        <v>0</v>
      </c>
      <c r="AK112" s="18">
        <f t="shared" si="56"/>
        <v>0</v>
      </c>
      <c r="AL112" s="18">
        <f t="shared" si="56"/>
        <v>0</v>
      </c>
      <c r="AM112" s="18">
        <f t="shared" si="56"/>
        <v>0</v>
      </c>
      <c r="AN112" s="18">
        <f t="shared" si="56"/>
        <v>0</v>
      </c>
      <c r="AO112" s="18">
        <f t="shared" si="56"/>
        <v>0</v>
      </c>
      <c r="AP112" s="18">
        <f t="shared" si="56"/>
        <v>0</v>
      </c>
      <c r="AQ112" s="18"/>
      <c r="AR112" s="18"/>
      <c r="AS112" s="18">
        <f>SUM(AS114:AS123)</f>
        <v>0</v>
      </c>
      <c r="AT112" s="18">
        <f t="shared" ref="AT112:BG112" si="57">SUM(AT114:AT122)</f>
        <v>0</v>
      </c>
      <c r="AU112" s="18">
        <f t="shared" si="57"/>
        <v>0</v>
      </c>
      <c r="AV112" s="18">
        <f t="shared" si="57"/>
        <v>0</v>
      </c>
      <c r="AW112" s="18">
        <f t="shared" si="57"/>
        <v>0</v>
      </c>
      <c r="AX112" s="18">
        <f t="shared" si="57"/>
        <v>0</v>
      </c>
      <c r="AY112" s="18">
        <f t="shared" si="57"/>
        <v>0</v>
      </c>
      <c r="AZ112" s="18">
        <f t="shared" si="57"/>
        <v>0</v>
      </c>
      <c r="BA112" s="18">
        <f t="shared" si="57"/>
        <v>0</v>
      </c>
      <c r="BB112" s="18">
        <f t="shared" si="57"/>
        <v>0</v>
      </c>
      <c r="BC112" s="18">
        <f t="shared" si="57"/>
        <v>0</v>
      </c>
      <c r="BD112" s="18">
        <f t="shared" si="57"/>
        <v>0</v>
      </c>
      <c r="BE112" s="18">
        <f t="shared" si="57"/>
        <v>0</v>
      </c>
      <c r="BF112" s="18">
        <f t="shared" si="57"/>
        <v>0</v>
      </c>
      <c r="BG112" s="18">
        <f t="shared" si="57"/>
        <v>0</v>
      </c>
    </row>
    <row r="113" spans="1:63" ht="13.5" customHeight="1" x14ac:dyDescent="0.25">
      <c r="A113" s="11"/>
      <c r="B113" s="1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</row>
    <row r="114" spans="1:63" ht="13.5" customHeight="1" x14ac:dyDescent="0.25">
      <c r="A114" s="110" t="s">
        <v>251</v>
      </c>
      <c r="B114" s="106" t="s">
        <v>252</v>
      </c>
      <c r="C114" s="107">
        <v>0</v>
      </c>
      <c r="D114" s="107">
        <f t="shared" ref="D114:D123" si="58">+BG114</f>
        <v>0</v>
      </c>
      <c r="E114" s="107">
        <f t="shared" ref="E114:E123" si="59">+AS114</f>
        <v>0</v>
      </c>
      <c r="F114" s="107">
        <f t="shared" ref="F114:F123" si="60">+C114+D114+E114</f>
        <v>0</v>
      </c>
      <c r="G114" s="107">
        <v>0</v>
      </c>
      <c r="H114" s="107">
        <v>0</v>
      </c>
      <c r="I114" s="107">
        <v>0</v>
      </c>
      <c r="J114" s="107">
        <v>0</v>
      </c>
      <c r="K114" s="107">
        <f t="shared" ref="K114:K123" si="61">SUM(H114:J114)</f>
        <v>0</v>
      </c>
      <c r="L114" s="107">
        <f t="shared" ref="L114:L123" si="62">K114+G114</f>
        <v>0</v>
      </c>
      <c r="M114" s="107">
        <v>0</v>
      </c>
      <c r="N114" s="107">
        <v>0</v>
      </c>
      <c r="O114" s="109">
        <f t="shared" ref="O114:O123" si="63">F114-L114</f>
        <v>0</v>
      </c>
      <c r="P114" s="109">
        <f t="shared" ref="P114:P123" si="64">+F114-M114</f>
        <v>0</v>
      </c>
      <c r="Q114" s="109">
        <f t="shared" ref="Q114:Q123" si="65">IF(N114&gt;0,(F114-L114-N114),(F114-L114+N114))</f>
        <v>0</v>
      </c>
      <c r="R114" s="107">
        <v>0</v>
      </c>
      <c r="S114" s="107">
        <v>0</v>
      </c>
      <c r="T114" s="107">
        <v>0</v>
      </c>
      <c r="U114" s="107">
        <v>0</v>
      </c>
      <c r="V114" s="107">
        <v>0</v>
      </c>
      <c r="W114" s="107">
        <v>0</v>
      </c>
      <c r="X114" s="107">
        <v>0</v>
      </c>
      <c r="Y114" s="107">
        <v>0</v>
      </c>
      <c r="Z114" s="107">
        <v>0</v>
      </c>
      <c r="AA114" s="107">
        <v>0</v>
      </c>
      <c r="AB114" s="107">
        <v>0</v>
      </c>
      <c r="AC114" s="107">
        <v>0</v>
      </c>
      <c r="AD114" s="107">
        <v>0</v>
      </c>
      <c r="AE114" s="107">
        <v>0</v>
      </c>
      <c r="AF114" s="107">
        <v>0</v>
      </c>
      <c r="AG114" s="107">
        <v>0</v>
      </c>
      <c r="AH114" s="107">
        <v>0</v>
      </c>
      <c r="AI114" s="107">
        <v>0</v>
      </c>
      <c r="AJ114" s="107">
        <v>0</v>
      </c>
      <c r="AK114" s="107">
        <v>0</v>
      </c>
      <c r="AL114" s="107">
        <v>0</v>
      </c>
      <c r="AM114" s="107">
        <v>0</v>
      </c>
      <c r="AN114" s="107">
        <v>0</v>
      </c>
      <c r="AO114" s="107">
        <v>0</v>
      </c>
      <c r="AP114" s="107">
        <v>0</v>
      </c>
      <c r="AQ114" s="107">
        <v>0</v>
      </c>
      <c r="AR114" s="107">
        <v>0</v>
      </c>
      <c r="AS114" s="107">
        <f t="shared" ref="AS114:AS122" si="66">SUM(R114:AR114)</f>
        <v>0</v>
      </c>
      <c r="AT114" s="107"/>
      <c r="AU114" s="107">
        <v>0</v>
      </c>
      <c r="AV114" s="107">
        <v>0</v>
      </c>
      <c r="AW114" s="107">
        <v>0</v>
      </c>
      <c r="AX114" s="107">
        <v>0</v>
      </c>
      <c r="AY114" s="107">
        <f>+AT114+AU114+AV114+AW114+AX114</f>
        <v>0</v>
      </c>
      <c r="AZ114" s="107">
        <v>0</v>
      </c>
      <c r="BA114" s="107">
        <v>0</v>
      </c>
      <c r="BB114" s="107">
        <v>0</v>
      </c>
      <c r="BC114" s="107">
        <v>0</v>
      </c>
      <c r="BD114" s="107">
        <v>0</v>
      </c>
      <c r="BE114" s="107">
        <v>0</v>
      </c>
      <c r="BF114" s="107">
        <v>0</v>
      </c>
      <c r="BG114" s="107">
        <f t="shared" ref="BG114:BG123" si="67">SUM(AZ114:BF114)</f>
        <v>0</v>
      </c>
    </row>
    <row r="115" spans="1:63" ht="13.5" customHeight="1" x14ac:dyDescent="0.25">
      <c r="A115" s="110" t="s">
        <v>308</v>
      </c>
      <c r="B115" s="106" t="s">
        <v>254</v>
      </c>
      <c r="C115" s="107">
        <v>29230814</v>
      </c>
      <c r="D115" s="107">
        <f>+BG115</f>
        <v>0</v>
      </c>
      <c r="E115" s="107">
        <f t="shared" si="59"/>
        <v>0</v>
      </c>
      <c r="F115" s="107">
        <f>+C115+D115+E115</f>
        <v>29230814</v>
      </c>
      <c r="G115" s="107">
        <v>0</v>
      </c>
      <c r="H115" s="107">
        <v>1769647</v>
      </c>
      <c r="I115" s="107">
        <v>1681678</v>
      </c>
      <c r="J115" s="107">
        <v>1716803.0000000002</v>
      </c>
      <c r="K115" s="107">
        <f t="shared" si="61"/>
        <v>5168128</v>
      </c>
      <c r="L115" s="107">
        <f t="shared" si="62"/>
        <v>5168128</v>
      </c>
      <c r="M115" s="107">
        <v>0</v>
      </c>
      <c r="N115" s="107">
        <v>0</v>
      </c>
      <c r="O115" s="109">
        <f t="shared" si="63"/>
        <v>24062686</v>
      </c>
      <c r="P115" s="109">
        <f t="shared" si="64"/>
        <v>29230814</v>
      </c>
      <c r="Q115" s="109">
        <f t="shared" si="65"/>
        <v>24062686</v>
      </c>
      <c r="R115" s="107">
        <v>0</v>
      </c>
      <c r="S115" s="107">
        <v>0</v>
      </c>
      <c r="T115" s="107">
        <v>0</v>
      </c>
      <c r="U115" s="107">
        <v>0</v>
      </c>
      <c r="V115" s="107"/>
      <c r="W115" s="107">
        <v>0</v>
      </c>
      <c r="X115" s="107"/>
      <c r="Y115" s="107"/>
      <c r="Z115" s="107"/>
      <c r="AA115" s="107"/>
      <c r="AB115" s="107"/>
      <c r="AC115" s="107"/>
      <c r="AD115" s="107"/>
      <c r="AE115" s="107"/>
      <c r="AF115" s="107"/>
      <c r="AG115" s="107"/>
      <c r="AH115" s="107"/>
      <c r="AI115" s="107"/>
      <c r="AJ115" s="107"/>
      <c r="AK115" s="107"/>
      <c r="AL115" s="107"/>
      <c r="AM115" s="107"/>
      <c r="AN115" s="107"/>
      <c r="AO115" s="107"/>
      <c r="AP115" s="107"/>
      <c r="AQ115" s="107"/>
      <c r="AR115" s="107"/>
      <c r="AS115" s="107">
        <f t="shared" si="66"/>
        <v>0</v>
      </c>
      <c r="AT115" s="107"/>
      <c r="AU115" s="107"/>
      <c r="AV115" s="107"/>
      <c r="AW115" s="107"/>
      <c r="AX115" s="107"/>
      <c r="AY115" s="107"/>
      <c r="AZ115" s="107"/>
      <c r="BA115" s="107">
        <v>0</v>
      </c>
      <c r="BB115" s="107"/>
      <c r="BC115" s="107"/>
      <c r="BD115" s="107"/>
      <c r="BE115" s="107"/>
      <c r="BF115" s="107"/>
      <c r="BG115" s="107">
        <f t="shared" si="67"/>
        <v>0</v>
      </c>
    </row>
    <row r="116" spans="1:63" ht="13.5" customHeight="1" x14ac:dyDescent="0.25">
      <c r="A116" s="110" t="s">
        <v>309</v>
      </c>
      <c r="B116" s="106" t="s">
        <v>254</v>
      </c>
      <c r="C116" s="107">
        <v>4654589</v>
      </c>
      <c r="D116" s="107">
        <f>+BG116</f>
        <v>0</v>
      </c>
      <c r="E116" s="107">
        <f t="shared" si="59"/>
        <v>0</v>
      </c>
      <c r="F116" s="107">
        <f>+C116+D116+E116</f>
        <v>4654589</v>
      </c>
      <c r="G116" s="107">
        <v>0</v>
      </c>
      <c r="H116" s="107">
        <v>281791.00000000006</v>
      </c>
      <c r="I116" s="107">
        <v>267783</v>
      </c>
      <c r="J116" s="107">
        <v>273375.00000000006</v>
      </c>
      <c r="K116" s="107">
        <f t="shared" si="61"/>
        <v>822949</v>
      </c>
      <c r="L116" s="107">
        <f t="shared" si="62"/>
        <v>822949</v>
      </c>
      <c r="M116" s="107">
        <v>0</v>
      </c>
      <c r="N116" s="107">
        <v>0</v>
      </c>
      <c r="O116" s="109">
        <f t="shared" si="63"/>
        <v>3831640</v>
      </c>
      <c r="P116" s="109">
        <f t="shared" si="64"/>
        <v>4654589</v>
      </c>
      <c r="Q116" s="109">
        <f t="shared" si="65"/>
        <v>3831640</v>
      </c>
      <c r="R116" s="107">
        <v>0</v>
      </c>
      <c r="S116" s="107">
        <v>0</v>
      </c>
      <c r="T116" s="107">
        <v>0</v>
      </c>
      <c r="U116" s="107">
        <v>0</v>
      </c>
      <c r="V116" s="107"/>
      <c r="W116" s="107">
        <v>0</v>
      </c>
      <c r="X116" s="107"/>
      <c r="Y116" s="107"/>
      <c r="Z116" s="107"/>
      <c r="AA116" s="107"/>
      <c r="AB116" s="107"/>
      <c r="AC116" s="107"/>
      <c r="AD116" s="107"/>
      <c r="AE116" s="107"/>
      <c r="AF116" s="107"/>
      <c r="AG116" s="107"/>
      <c r="AH116" s="107"/>
      <c r="AI116" s="107"/>
      <c r="AJ116" s="107"/>
      <c r="AK116" s="107"/>
      <c r="AL116" s="107"/>
      <c r="AM116" s="107"/>
      <c r="AN116" s="107"/>
      <c r="AO116" s="107"/>
      <c r="AP116" s="107"/>
      <c r="AQ116" s="107"/>
      <c r="AR116" s="107"/>
      <c r="AS116" s="107">
        <f t="shared" si="66"/>
        <v>0</v>
      </c>
      <c r="AT116" s="107"/>
      <c r="AU116" s="107"/>
      <c r="AV116" s="107"/>
      <c r="AW116" s="107"/>
      <c r="AX116" s="107"/>
      <c r="AY116" s="107"/>
      <c r="AZ116" s="107"/>
      <c r="BA116" s="107">
        <v>0</v>
      </c>
      <c r="BB116" s="107"/>
      <c r="BC116" s="107"/>
      <c r="BD116" s="107"/>
      <c r="BE116" s="107"/>
      <c r="BF116" s="107"/>
      <c r="BG116" s="107">
        <f t="shared" si="67"/>
        <v>0</v>
      </c>
      <c r="BK116" s="4"/>
    </row>
    <row r="117" spans="1:63" s="1" customFormat="1" x14ac:dyDescent="0.25">
      <c r="A117" s="110" t="s">
        <v>256</v>
      </c>
      <c r="B117" s="106" t="s">
        <v>257</v>
      </c>
      <c r="C117" s="107">
        <v>0</v>
      </c>
      <c r="D117" s="107">
        <f>+BG117</f>
        <v>0</v>
      </c>
      <c r="E117" s="107">
        <f t="shared" si="59"/>
        <v>0</v>
      </c>
      <c r="F117" s="107">
        <f>+C117+D117+E117</f>
        <v>0</v>
      </c>
      <c r="G117" s="107">
        <v>0</v>
      </c>
      <c r="H117" s="107">
        <v>0</v>
      </c>
      <c r="I117" s="107">
        <v>0</v>
      </c>
      <c r="J117" s="107">
        <v>0</v>
      </c>
      <c r="K117" s="107">
        <f t="shared" si="61"/>
        <v>0</v>
      </c>
      <c r="L117" s="107">
        <f t="shared" si="62"/>
        <v>0</v>
      </c>
      <c r="M117" s="107">
        <v>0</v>
      </c>
      <c r="N117" s="107">
        <v>0</v>
      </c>
      <c r="O117" s="109">
        <f t="shared" si="63"/>
        <v>0</v>
      </c>
      <c r="P117" s="109">
        <f t="shared" si="64"/>
        <v>0</v>
      </c>
      <c r="Q117" s="109">
        <f t="shared" si="65"/>
        <v>0</v>
      </c>
      <c r="R117" s="107">
        <v>0</v>
      </c>
      <c r="S117" s="107">
        <v>0</v>
      </c>
      <c r="T117" s="107">
        <v>0</v>
      </c>
      <c r="U117" s="107">
        <v>0</v>
      </c>
      <c r="V117" s="107">
        <v>0</v>
      </c>
      <c r="W117" s="107">
        <v>0</v>
      </c>
      <c r="X117" s="107">
        <v>0</v>
      </c>
      <c r="Y117" s="107">
        <v>0</v>
      </c>
      <c r="Z117" s="107">
        <v>0</v>
      </c>
      <c r="AA117" s="107">
        <v>0</v>
      </c>
      <c r="AB117" s="107">
        <v>0</v>
      </c>
      <c r="AC117" s="107">
        <v>0</v>
      </c>
      <c r="AD117" s="107">
        <v>0</v>
      </c>
      <c r="AE117" s="107">
        <v>0</v>
      </c>
      <c r="AF117" s="107">
        <v>0</v>
      </c>
      <c r="AG117" s="107">
        <v>0</v>
      </c>
      <c r="AH117" s="107">
        <v>0</v>
      </c>
      <c r="AI117" s="107">
        <v>0</v>
      </c>
      <c r="AJ117" s="107">
        <v>0</v>
      </c>
      <c r="AK117" s="107">
        <v>0</v>
      </c>
      <c r="AL117" s="107">
        <v>0</v>
      </c>
      <c r="AM117" s="107">
        <v>0</v>
      </c>
      <c r="AN117" s="107">
        <v>0</v>
      </c>
      <c r="AO117" s="107">
        <v>0</v>
      </c>
      <c r="AP117" s="107">
        <v>0</v>
      </c>
      <c r="AQ117" s="107">
        <v>0</v>
      </c>
      <c r="AR117" s="107">
        <v>0</v>
      </c>
      <c r="AS117" s="107">
        <f t="shared" si="66"/>
        <v>0</v>
      </c>
      <c r="AT117" s="107"/>
      <c r="AU117" s="107"/>
      <c r="AV117" s="107"/>
      <c r="AW117" s="107"/>
      <c r="AX117" s="107"/>
      <c r="AY117" s="107"/>
      <c r="AZ117" s="107"/>
      <c r="BA117" s="107">
        <v>0</v>
      </c>
      <c r="BB117" s="107"/>
      <c r="BC117" s="107"/>
      <c r="BD117" s="107"/>
      <c r="BE117" s="107"/>
      <c r="BF117" s="107"/>
      <c r="BG117" s="107">
        <f t="shared" si="67"/>
        <v>0</v>
      </c>
      <c r="BH117" s="106"/>
      <c r="BI117" s="106"/>
      <c r="BJ117" s="106"/>
      <c r="BK117" s="2"/>
    </row>
    <row r="118" spans="1:63" s="1" customFormat="1" x14ac:dyDescent="0.25">
      <c r="A118" s="110" t="s">
        <v>258</v>
      </c>
      <c r="B118" s="106" t="s">
        <v>259</v>
      </c>
      <c r="C118" s="107">
        <v>14000000</v>
      </c>
      <c r="D118" s="107">
        <f t="shared" si="58"/>
        <v>0</v>
      </c>
      <c r="E118" s="107">
        <f t="shared" si="59"/>
        <v>0</v>
      </c>
      <c r="F118" s="107">
        <f t="shared" si="60"/>
        <v>14000000</v>
      </c>
      <c r="G118" s="107">
        <v>0</v>
      </c>
      <c r="H118" s="107">
        <v>0</v>
      </c>
      <c r="I118" s="107">
        <v>0</v>
      </c>
      <c r="J118" s="107">
        <v>8416800</v>
      </c>
      <c r="K118" s="107">
        <f t="shared" si="61"/>
        <v>8416800</v>
      </c>
      <c r="L118" s="107">
        <f t="shared" si="62"/>
        <v>8416800</v>
      </c>
      <c r="M118" s="107">
        <v>8416800</v>
      </c>
      <c r="N118" s="107">
        <v>0</v>
      </c>
      <c r="O118" s="109">
        <f t="shared" si="63"/>
        <v>5583200</v>
      </c>
      <c r="P118" s="109">
        <f t="shared" si="64"/>
        <v>5583200</v>
      </c>
      <c r="Q118" s="109">
        <f t="shared" si="65"/>
        <v>5583200</v>
      </c>
      <c r="R118" s="107">
        <v>0</v>
      </c>
      <c r="S118" s="107">
        <v>0</v>
      </c>
      <c r="T118" s="107">
        <v>0</v>
      </c>
      <c r="U118" s="107">
        <v>0</v>
      </c>
      <c r="V118" s="107">
        <v>0</v>
      </c>
      <c r="W118" s="107">
        <v>0</v>
      </c>
      <c r="X118" s="107">
        <v>0</v>
      </c>
      <c r="Y118" s="107">
        <v>0</v>
      </c>
      <c r="Z118" s="107">
        <v>0</v>
      </c>
      <c r="AA118" s="107">
        <v>0</v>
      </c>
      <c r="AB118" s="107">
        <v>0</v>
      </c>
      <c r="AC118" s="107">
        <v>0</v>
      </c>
      <c r="AD118" s="107">
        <v>0</v>
      </c>
      <c r="AE118" s="107">
        <v>0</v>
      </c>
      <c r="AF118" s="107">
        <v>0</v>
      </c>
      <c r="AG118" s="107">
        <v>0</v>
      </c>
      <c r="AH118" s="107">
        <v>0</v>
      </c>
      <c r="AI118" s="107">
        <v>0</v>
      </c>
      <c r="AJ118" s="107">
        <v>0</v>
      </c>
      <c r="AK118" s="107">
        <v>0</v>
      </c>
      <c r="AL118" s="107">
        <v>0</v>
      </c>
      <c r="AM118" s="107">
        <v>0</v>
      </c>
      <c r="AN118" s="107">
        <v>0</v>
      </c>
      <c r="AO118" s="107">
        <v>0</v>
      </c>
      <c r="AP118" s="107">
        <v>0</v>
      </c>
      <c r="AQ118" s="107">
        <v>0</v>
      </c>
      <c r="AR118" s="107">
        <v>0</v>
      </c>
      <c r="AS118" s="107">
        <f>SUM(R118:AR118)</f>
        <v>0</v>
      </c>
      <c r="AT118" s="107"/>
      <c r="AU118" s="107">
        <v>0</v>
      </c>
      <c r="AV118" s="107">
        <v>0</v>
      </c>
      <c r="AW118" s="107">
        <v>0</v>
      </c>
      <c r="AX118" s="107">
        <v>0</v>
      </c>
      <c r="AY118" s="107">
        <f>+AT118+AU118+AV118+AW118+AX118</f>
        <v>0</v>
      </c>
      <c r="AZ118" s="107">
        <v>0</v>
      </c>
      <c r="BA118" s="107">
        <v>0</v>
      </c>
      <c r="BB118" s="107">
        <v>0</v>
      </c>
      <c r="BC118" s="107">
        <v>0</v>
      </c>
      <c r="BD118" s="107">
        <v>0</v>
      </c>
      <c r="BE118" s="107">
        <v>0</v>
      </c>
      <c r="BF118" s="107">
        <v>0</v>
      </c>
      <c r="BG118" s="107">
        <f t="shared" si="67"/>
        <v>0</v>
      </c>
      <c r="BH118" s="106"/>
      <c r="BI118" s="106"/>
      <c r="BJ118" s="106"/>
      <c r="BK118" s="4"/>
    </row>
    <row r="119" spans="1:63" x14ac:dyDescent="0.25">
      <c r="A119" s="110" t="s">
        <v>260</v>
      </c>
      <c r="B119" s="106" t="s">
        <v>261</v>
      </c>
      <c r="C119" s="107">
        <v>100300000</v>
      </c>
      <c r="D119" s="107">
        <f t="shared" si="58"/>
        <v>0</v>
      </c>
      <c r="E119" s="107">
        <f t="shared" si="59"/>
        <v>0</v>
      </c>
      <c r="F119" s="107">
        <f t="shared" si="60"/>
        <v>100300000</v>
      </c>
      <c r="G119" s="107">
        <v>0</v>
      </c>
      <c r="H119" s="107">
        <v>0</v>
      </c>
      <c r="I119" s="107">
        <v>0</v>
      </c>
      <c r="J119" s="107">
        <v>0</v>
      </c>
      <c r="K119" s="107">
        <f t="shared" si="61"/>
        <v>0</v>
      </c>
      <c r="L119" s="107">
        <f t="shared" si="62"/>
        <v>0</v>
      </c>
      <c r="M119" s="107">
        <v>5682236.0499999998</v>
      </c>
      <c r="N119" s="107">
        <v>-5682236.0499999998</v>
      </c>
      <c r="O119" s="109">
        <f t="shared" si="63"/>
        <v>100300000</v>
      </c>
      <c r="P119" s="109">
        <f t="shared" si="64"/>
        <v>94617763.950000003</v>
      </c>
      <c r="Q119" s="109">
        <f t="shared" si="65"/>
        <v>94617763.950000003</v>
      </c>
      <c r="R119" s="107">
        <v>0</v>
      </c>
      <c r="S119" s="107">
        <v>0</v>
      </c>
      <c r="T119" s="107">
        <v>0</v>
      </c>
      <c r="U119" s="107">
        <v>0</v>
      </c>
      <c r="V119" s="107">
        <v>0</v>
      </c>
      <c r="W119" s="107">
        <v>0</v>
      </c>
      <c r="X119" s="107">
        <v>0</v>
      </c>
      <c r="Y119" s="107">
        <v>0</v>
      </c>
      <c r="Z119" s="107">
        <v>0</v>
      </c>
      <c r="AA119" s="107">
        <v>0</v>
      </c>
      <c r="AB119" s="107">
        <v>0</v>
      </c>
      <c r="AC119" s="107">
        <v>0</v>
      </c>
      <c r="AD119" s="107">
        <v>0</v>
      </c>
      <c r="AE119" s="107">
        <v>0</v>
      </c>
      <c r="AF119" s="107">
        <v>0</v>
      </c>
      <c r="AG119" s="107">
        <v>0</v>
      </c>
      <c r="AH119" s="107">
        <v>0</v>
      </c>
      <c r="AI119" s="107">
        <v>0</v>
      </c>
      <c r="AJ119" s="107">
        <v>0</v>
      </c>
      <c r="AK119" s="107">
        <v>0</v>
      </c>
      <c r="AL119" s="107">
        <v>0</v>
      </c>
      <c r="AM119" s="107">
        <v>0</v>
      </c>
      <c r="AN119" s="107">
        <v>0</v>
      </c>
      <c r="AO119" s="107">
        <v>0</v>
      </c>
      <c r="AP119" s="107">
        <v>0</v>
      </c>
      <c r="AQ119" s="107">
        <v>0</v>
      </c>
      <c r="AR119" s="107">
        <v>0</v>
      </c>
      <c r="AS119" s="107">
        <f t="shared" si="66"/>
        <v>0</v>
      </c>
      <c r="AT119" s="107"/>
      <c r="AU119" s="107">
        <v>0</v>
      </c>
      <c r="AV119" s="107">
        <v>0</v>
      </c>
      <c r="AW119" s="107">
        <v>0</v>
      </c>
      <c r="AX119" s="107">
        <v>0</v>
      </c>
      <c r="AY119" s="107">
        <f>+AT119+AU119+AV119+AW119+AX119</f>
        <v>0</v>
      </c>
      <c r="AZ119" s="107">
        <v>0</v>
      </c>
      <c r="BA119" s="107">
        <v>0</v>
      </c>
      <c r="BB119" s="107">
        <v>0</v>
      </c>
      <c r="BC119" s="107">
        <v>0</v>
      </c>
      <c r="BD119" s="107">
        <v>0</v>
      </c>
      <c r="BE119" s="107">
        <v>0</v>
      </c>
      <c r="BF119" s="107">
        <v>0</v>
      </c>
      <c r="BG119" s="107">
        <f t="shared" si="67"/>
        <v>0</v>
      </c>
    </row>
    <row r="120" spans="1:63" x14ac:dyDescent="0.25">
      <c r="A120" s="110" t="s">
        <v>262</v>
      </c>
      <c r="B120" s="106" t="s">
        <v>263</v>
      </c>
      <c r="C120" s="107">
        <v>18000000</v>
      </c>
      <c r="D120" s="107">
        <f t="shared" si="58"/>
        <v>0</v>
      </c>
      <c r="E120" s="107">
        <f t="shared" si="59"/>
        <v>0</v>
      </c>
      <c r="F120" s="107">
        <f t="shared" si="60"/>
        <v>18000000</v>
      </c>
      <c r="G120" s="107">
        <v>0</v>
      </c>
      <c r="H120" s="107">
        <v>521480.15</v>
      </c>
      <c r="I120" s="107">
        <v>641302.65</v>
      </c>
      <c r="J120" s="107">
        <v>228950.65</v>
      </c>
      <c r="K120" s="107">
        <f t="shared" si="61"/>
        <v>1391733.45</v>
      </c>
      <c r="L120" s="107">
        <f t="shared" si="62"/>
        <v>1391733.45</v>
      </c>
      <c r="M120" s="107">
        <v>0</v>
      </c>
      <c r="N120" s="107">
        <v>0</v>
      </c>
      <c r="O120" s="109">
        <f t="shared" si="63"/>
        <v>16608266.550000001</v>
      </c>
      <c r="P120" s="109">
        <f t="shared" si="64"/>
        <v>18000000</v>
      </c>
      <c r="Q120" s="109">
        <f t="shared" si="65"/>
        <v>16608266.550000001</v>
      </c>
      <c r="R120" s="107">
        <v>0</v>
      </c>
      <c r="S120" s="107">
        <v>0</v>
      </c>
      <c r="T120" s="107">
        <v>0</v>
      </c>
      <c r="U120" s="107">
        <v>0</v>
      </c>
      <c r="V120" s="107">
        <v>0</v>
      </c>
      <c r="W120" s="107">
        <v>0</v>
      </c>
      <c r="X120" s="107">
        <v>0</v>
      </c>
      <c r="Y120" s="107">
        <v>0</v>
      </c>
      <c r="Z120" s="107">
        <v>0</v>
      </c>
      <c r="AA120" s="107">
        <v>0</v>
      </c>
      <c r="AB120" s="107">
        <v>0</v>
      </c>
      <c r="AC120" s="107">
        <v>0</v>
      </c>
      <c r="AD120" s="107">
        <v>0</v>
      </c>
      <c r="AE120" s="107">
        <v>0</v>
      </c>
      <c r="AF120" s="107">
        <v>0</v>
      </c>
      <c r="AG120" s="107">
        <v>0</v>
      </c>
      <c r="AH120" s="107">
        <v>0</v>
      </c>
      <c r="AI120" s="107">
        <v>0</v>
      </c>
      <c r="AJ120" s="107">
        <v>0</v>
      </c>
      <c r="AK120" s="107">
        <v>0</v>
      </c>
      <c r="AL120" s="107">
        <v>0</v>
      </c>
      <c r="AM120" s="107">
        <v>0</v>
      </c>
      <c r="AN120" s="107">
        <v>0</v>
      </c>
      <c r="AO120" s="107">
        <v>0</v>
      </c>
      <c r="AP120" s="107">
        <v>0</v>
      </c>
      <c r="AQ120" s="107">
        <v>0</v>
      </c>
      <c r="AR120" s="107">
        <v>0</v>
      </c>
      <c r="AS120" s="107">
        <f t="shared" si="66"/>
        <v>0</v>
      </c>
      <c r="AT120" s="107"/>
      <c r="AU120" s="107">
        <v>0</v>
      </c>
      <c r="AV120" s="107">
        <v>0</v>
      </c>
      <c r="AW120" s="107">
        <v>0</v>
      </c>
      <c r="AX120" s="107">
        <v>0</v>
      </c>
      <c r="AY120" s="107"/>
      <c r="AZ120" s="107">
        <v>0</v>
      </c>
      <c r="BA120" s="107">
        <v>0</v>
      </c>
      <c r="BB120" s="107">
        <v>0</v>
      </c>
      <c r="BC120" s="107">
        <v>0</v>
      </c>
      <c r="BD120" s="107">
        <v>0</v>
      </c>
      <c r="BE120" s="107">
        <v>0</v>
      </c>
      <c r="BF120" s="107">
        <v>0</v>
      </c>
      <c r="BG120" s="107">
        <f t="shared" si="67"/>
        <v>0</v>
      </c>
    </row>
    <row r="121" spans="1:63" x14ac:dyDescent="0.25">
      <c r="A121" s="110" t="s">
        <v>264</v>
      </c>
      <c r="B121" s="106" t="s">
        <v>265</v>
      </c>
      <c r="C121" s="107">
        <v>0</v>
      </c>
      <c r="D121" s="107">
        <f t="shared" si="58"/>
        <v>0</v>
      </c>
      <c r="E121" s="107">
        <f t="shared" si="59"/>
        <v>0</v>
      </c>
      <c r="F121" s="107">
        <f t="shared" si="60"/>
        <v>0</v>
      </c>
      <c r="G121" s="107">
        <v>0</v>
      </c>
      <c r="H121" s="107">
        <v>0</v>
      </c>
      <c r="I121" s="107">
        <v>0</v>
      </c>
      <c r="J121" s="107">
        <v>0</v>
      </c>
      <c r="K121" s="107">
        <f t="shared" si="61"/>
        <v>0</v>
      </c>
      <c r="L121" s="107">
        <f t="shared" si="62"/>
        <v>0</v>
      </c>
      <c r="M121" s="107">
        <v>0</v>
      </c>
      <c r="N121" s="107">
        <v>0</v>
      </c>
      <c r="O121" s="109">
        <f t="shared" si="63"/>
        <v>0</v>
      </c>
      <c r="P121" s="109">
        <f t="shared" si="64"/>
        <v>0</v>
      </c>
      <c r="Q121" s="109">
        <f t="shared" si="65"/>
        <v>0</v>
      </c>
      <c r="R121" s="107">
        <v>0</v>
      </c>
      <c r="S121" s="107">
        <v>0</v>
      </c>
      <c r="T121" s="107">
        <v>0</v>
      </c>
      <c r="U121" s="107">
        <v>0</v>
      </c>
      <c r="V121" s="107">
        <v>0</v>
      </c>
      <c r="W121" s="107">
        <v>0</v>
      </c>
      <c r="X121" s="107">
        <v>0</v>
      </c>
      <c r="Y121" s="107">
        <v>0</v>
      </c>
      <c r="Z121" s="107">
        <v>0</v>
      </c>
      <c r="AA121" s="107">
        <v>0</v>
      </c>
      <c r="AB121" s="107">
        <v>0</v>
      </c>
      <c r="AC121" s="107">
        <v>0</v>
      </c>
      <c r="AD121" s="107">
        <v>0</v>
      </c>
      <c r="AE121" s="107">
        <v>0</v>
      </c>
      <c r="AF121" s="107">
        <v>0</v>
      </c>
      <c r="AG121" s="107">
        <v>0</v>
      </c>
      <c r="AH121" s="107">
        <v>0</v>
      </c>
      <c r="AI121" s="107">
        <v>0</v>
      </c>
      <c r="AJ121" s="107">
        <v>0</v>
      </c>
      <c r="AK121" s="107">
        <v>0</v>
      </c>
      <c r="AL121" s="107">
        <v>0</v>
      </c>
      <c r="AM121" s="107">
        <v>0</v>
      </c>
      <c r="AN121" s="107">
        <v>0</v>
      </c>
      <c r="AO121" s="107">
        <v>0</v>
      </c>
      <c r="AP121" s="107">
        <v>0</v>
      </c>
      <c r="AQ121" s="107">
        <v>0</v>
      </c>
      <c r="AR121" s="107"/>
      <c r="AS121" s="107">
        <f t="shared" si="66"/>
        <v>0</v>
      </c>
      <c r="AT121" s="107"/>
      <c r="AU121" s="107"/>
      <c r="AV121" s="107"/>
      <c r="AW121" s="107"/>
      <c r="AX121" s="107"/>
      <c r="AY121" s="107"/>
      <c r="AZ121" s="107">
        <v>0</v>
      </c>
      <c r="BA121" s="107">
        <v>0</v>
      </c>
      <c r="BB121" s="107">
        <v>0</v>
      </c>
      <c r="BC121" s="107">
        <v>0</v>
      </c>
      <c r="BD121" s="107">
        <v>0</v>
      </c>
      <c r="BE121" s="107">
        <v>0</v>
      </c>
      <c r="BF121" s="107">
        <v>0</v>
      </c>
      <c r="BG121" s="107">
        <f t="shared" si="67"/>
        <v>0</v>
      </c>
    </row>
    <row r="122" spans="1:63" x14ac:dyDescent="0.25">
      <c r="A122" s="110" t="s">
        <v>266</v>
      </c>
      <c r="B122" s="106" t="s">
        <v>316</v>
      </c>
      <c r="C122" s="107">
        <v>0</v>
      </c>
      <c r="D122" s="107">
        <f t="shared" si="58"/>
        <v>0</v>
      </c>
      <c r="E122" s="107">
        <f t="shared" si="59"/>
        <v>0</v>
      </c>
      <c r="F122" s="107">
        <f t="shared" si="60"/>
        <v>0</v>
      </c>
      <c r="G122" s="107">
        <v>0</v>
      </c>
      <c r="H122" s="107">
        <v>0</v>
      </c>
      <c r="I122" s="107">
        <v>0</v>
      </c>
      <c r="J122" s="107">
        <v>0</v>
      </c>
      <c r="K122" s="107">
        <f t="shared" si="61"/>
        <v>0</v>
      </c>
      <c r="L122" s="107">
        <f t="shared" si="62"/>
        <v>0</v>
      </c>
      <c r="M122" s="107">
        <v>0</v>
      </c>
      <c r="N122" s="107">
        <v>0</v>
      </c>
      <c r="O122" s="109">
        <f t="shared" si="63"/>
        <v>0</v>
      </c>
      <c r="P122" s="109">
        <f t="shared" si="64"/>
        <v>0</v>
      </c>
      <c r="Q122" s="109">
        <f t="shared" si="65"/>
        <v>0</v>
      </c>
      <c r="R122" s="107">
        <v>0</v>
      </c>
      <c r="S122" s="107">
        <v>0</v>
      </c>
      <c r="T122" s="107">
        <v>0</v>
      </c>
      <c r="U122" s="107">
        <v>0</v>
      </c>
      <c r="V122" s="107">
        <v>0</v>
      </c>
      <c r="W122" s="107">
        <v>0</v>
      </c>
      <c r="X122" s="107">
        <v>0</v>
      </c>
      <c r="Y122" s="107">
        <v>0</v>
      </c>
      <c r="Z122" s="107">
        <v>0</v>
      </c>
      <c r="AA122" s="107">
        <v>0</v>
      </c>
      <c r="AB122" s="107">
        <v>0</v>
      </c>
      <c r="AC122" s="107">
        <v>0</v>
      </c>
      <c r="AD122" s="107">
        <v>0</v>
      </c>
      <c r="AE122" s="107">
        <v>0</v>
      </c>
      <c r="AF122" s="107">
        <v>0</v>
      </c>
      <c r="AG122" s="107">
        <v>0</v>
      </c>
      <c r="AH122" s="107">
        <v>0</v>
      </c>
      <c r="AI122" s="107">
        <v>0</v>
      </c>
      <c r="AJ122" s="107">
        <v>0</v>
      </c>
      <c r="AK122" s="107">
        <v>0</v>
      </c>
      <c r="AL122" s="107">
        <v>0</v>
      </c>
      <c r="AM122" s="107">
        <v>0</v>
      </c>
      <c r="AN122" s="107">
        <v>0</v>
      </c>
      <c r="AO122" s="107">
        <v>0</v>
      </c>
      <c r="AP122" s="107">
        <v>0</v>
      </c>
      <c r="AQ122" s="107">
        <v>0</v>
      </c>
      <c r="AR122" s="107">
        <v>0</v>
      </c>
      <c r="AS122" s="107">
        <f t="shared" si="66"/>
        <v>0</v>
      </c>
      <c r="AT122" s="107"/>
      <c r="AU122" s="107">
        <v>0</v>
      </c>
      <c r="AV122" s="107">
        <v>0</v>
      </c>
      <c r="AW122" s="107">
        <v>0</v>
      </c>
      <c r="AX122" s="107">
        <v>0</v>
      </c>
      <c r="AY122" s="107">
        <f>+AT122+AU122+AV122+AW122+AX122</f>
        <v>0</v>
      </c>
      <c r="AZ122" s="107">
        <v>0</v>
      </c>
      <c r="BA122" s="107">
        <v>0</v>
      </c>
      <c r="BB122" s="107">
        <v>0</v>
      </c>
      <c r="BC122" s="107">
        <v>0</v>
      </c>
      <c r="BD122" s="107">
        <v>0</v>
      </c>
      <c r="BE122" s="107">
        <v>0</v>
      </c>
      <c r="BF122" s="107">
        <v>0</v>
      </c>
      <c r="BG122" s="107">
        <f t="shared" si="67"/>
        <v>0</v>
      </c>
    </row>
    <row r="123" spans="1:63" s="1" customFormat="1" x14ac:dyDescent="0.25">
      <c r="A123" s="110" t="s">
        <v>268</v>
      </c>
      <c r="B123" s="106" t="s">
        <v>269</v>
      </c>
      <c r="C123" s="107">
        <v>30100000</v>
      </c>
      <c r="D123" s="107">
        <f t="shared" si="58"/>
        <v>0</v>
      </c>
      <c r="E123" s="107">
        <f t="shared" si="59"/>
        <v>0</v>
      </c>
      <c r="F123" s="107">
        <f t="shared" si="60"/>
        <v>30100000</v>
      </c>
      <c r="G123" s="107">
        <v>0</v>
      </c>
      <c r="H123" s="107">
        <v>0</v>
      </c>
      <c r="I123" s="107">
        <v>0</v>
      </c>
      <c r="J123" s="107">
        <v>0</v>
      </c>
      <c r="K123" s="107">
        <f t="shared" si="61"/>
        <v>0</v>
      </c>
      <c r="L123" s="107">
        <f t="shared" si="62"/>
        <v>0</v>
      </c>
      <c r="M123" s="107">
        <v>28200000</v>
      </c>
      <c r="N123" s="107">
        <v>-28200000</v>
      </c>
      <c r="O123" s="109">
        <f t="shared" si="63"/>
        <v>30100000</v>
      </c>
      <c r="P123" s="109">
        <f t="shared" si="64"/>
        <v>1900000</v>
      </c>
      <c r="Q123" s="109">
        <f t="shared" si="65"/>
        <v>1900000</v>
      </c>
      <c r="R123" s="107">
        <v>0</v>
      </c>
      <c r="S123" s="107">
        <v>0</v>
      </c>
      <c r="T123" s="107">
        <v>0</v>
      </c>
      <c r="U123" s="107">
        <v>0</v>
      </c>
      <c r="V123" s="107">
        <v>0</v>
      </c>
      <c r="W123" s="107">
        <v>0</v>
      </c>
      <c r="X123" s="107">
        <v>0</v>
      </c>
      <c r="Y123" s="107">
        <v>0</v>
      </c>
      <c r="Z123" s="107">
        <v>0</v>
      </c>
      <c r="AA123" s="107">
        <v>0</v>
      </c>
      <c r="AB123" s="107">
        <v>0</v>
      </c>
      <c r="AC123" s="107">
        <v>0</v>
      </c>
      <c r="AD123" s="107">
        <v>0</v>
      </c>
      <c r="AE123" s="107">
        <v>0</v>
      </c>
      <c r="AF123" s="107">
        <v>0</v>
      </c>
      <c r="AG123" s="107">
        <v>0</v>
      </c>
      <c r="AH123" s="107">
        <v>0</v>
      </c>
      <c r="AI123" s="107">
        <v>0</v>
      </c>
      <c r="AJ123" s="107">
        <v>0</v>
      </c>
      <c r="AK123" s="107">
        <v>0</v>
      </c>
      <c r="AL123" s="107">
        <v>0</v>
      </c>
      <c r="AM123" s="107">
        <v>0</v>
      </c>
      <c r="AN123" s="107">
        <v>0</v>
      </c>
      <c r="AO123" s="107">
        <v>0</v>
      </c>
      <c r="AP123" s="107">
        <v>0</v>
      </c>
      <c r="AQ123" s="107">
        <v>0</v>
      </c>
      <c r="AR123" s="107">
        <v>0</v>
      </c>
      <c r="AS123" s="107">
        <f>SUM(R123:AR123)</f>
        <v>0</v>
      </c>
      <c r="AT123" s="107"/>
      <c r="AU123" s="107"/>
      <c r="AV123" s="107"/>
      <c r="AW123" s="107"/>
      <c r="AX123" s="107"/>
      <c r="AY123" s="107"/>
      <c r="AZ123" s="107">
        <v>0</v>
      </c>
      <c r="BA123" s="107">
        <v>0</v>
      </c>
      <c r="BB123" s="107">
        <v>0</v>
      </c>
      <c r="BC123" s="107">
        <v>0</v>
      </c>
      <c r="BD123" s="107">
        <v>0</v>
      </c>
      <c r="BE123" s="107">
        <v>0</v>
      </c>
      <c r="BF123" s="107">
        <v>0</v>
      </c>
      <c r="BG123" s="107">
        <f t="shared" si="67"/>
        <v>0</v>
      </c>
      <c r="BH123" s="106"/>
      <c r="BI123" s="106"/>
      <c r="BJ123" s="106"/>
      <c r="BK123" s="4"/>
    </row>
    <row r="124" spans="1:63" s="1" customFormat="1" x14ac:dyDescent="0.25">
      <c r="C124" s="107"/>
      <c r="D124" s="107"/>
      <c r="E124" s="107"/>
      <c r="F124" s="107"/>
      <c r="G124" s="107"/>
      <c r="H124" s="107"/>
      <c r="I124" s="107"/>
      <c r="J124" s="107"/>
      <c r="K124" s="107"/>
      <c r="L124" s="107"/>
      <c r="M124" s="107"/>
      <c r="N124" s="107"/>
      <c r="O124" s="107"/>
      <c r="P124" s="109"/>
      <c r="Q124" s="107"/>
      <c r="R124" s="107"/>
      <c r="S124" s="107"/>
      <c r="T124" s="107"/>
      <c r="U124" s="107"/>
      <c r="V124" s="107"/>
      <c r="W124" s="107"/>
      <c r="X124" s="107"/>
      <c r="Y124" s="107"/>
      <c r="Z124" s="107"/>
      <c r="AA124" s="107"/>
      <c r="AB124" s="107"/>
      <c r="AC124" s="107"/>
      <c r="AD124" s="107"/>
      <c r="AE124" s="107"/>
      <c r="AF124" s="107"/>
      <c r="AG124" s="107"/>
      <c r="AH124" s="107"/>
      <c r="AI124" s="107"/>
      <c r="AJ124" s="107"/>
      <c r="AK124" s="107"/>
      <c r="AL124" s="107"/>
      <c r="AM124" s="107"/>
      <c r="AN124" s="107"/>
      <c r="AO124" s="107"/>
      <c r="AP124" s="107"/>
      <c r="AQ124" s="107"/>
      <c r="AR124" s="107"/>
      <c r="AS124" s="107"/>
      <c r="AT124" s="107"/>
      <c r="AU124" s="107"/>
      <c r="AV124" s="107"/>
      <c r="AW124" s="107"/>
      <c r="AX124" s="107"/>
      <c r="AY124" s="107"/>
      <c r="AZ124" s="107"/>
      <c r="BA124" s="107"/>
      <c r="BB124" s="107"/>
      <c r="BC124" s="107"/>
      <c r="BD124" s="107"/>
      <c r="BE124" s="107"/>
      <c r="BF124" s="107"/>
      <c r="BG124" s="3"/>
      <c r="BH124" s="106"/>
      <c r="BI124" s="106"/>
      <c r="BJ124" s="106"/>
      <c r="BK124" s="4"/>
    </row>
    <row r="125" spans="1:63" s="1" customFormat="1" hidden="1" x14ac:dyDescent="0.25">
      <c r="A125" s="5">
        <v>7</v>
      </c>
      <c r="B125" s="6" t="s">
        <v>270</v>
      </c>
      <c r="C125" s="50">
        <f t="shared" ref="C125:Q125" si="68">+C127</f>
        <v>0</v>
      </c>
      <c r="D125" s="18">
        <f t="shared" si="68"/>
        <v>0</v>
      </c>
      <c r="E125" s="18">
        <f t="shared" si="68"/>
        <v>0</v>
      </c>
      <c r="F125" s="18">
        <f t="shared" si="68"/>
        <v>0</v>
      </c>
      <c r="G125" s="18">
        <f t="shared" si="68"/>
        <v>0</v>
      </c>
      <c r="H125" s="18">
        <f t="shared" si="68"/>
        <v>0</v>
      </c>
      <c r="I125" s="18">
        <f t="shared" si="68"/>
        <v>0</v>
      </c>
      <c r="J125" s="18">
        <f t="shared" si="68"/>
        <v>0</v>
      </c>
      <c r="K125" s="18">
        <f t="shared" si="68"/>
        <v>0</v>
      </c>
      <c r="L125" s="18">
        <f>+L127</f>
        <v>0</v>
      </c>
      <c r="M125" s="18">
        <f t="shared" si="68"/>
        <v>0</v>
      </c>
      <c r="N125" s="18">
        <f t="shared" si="68"/>
        <v>0</v>
      </c>
      <c r="O125" s="18">
        <f t="shared" si="68"/>
        <v>0</v>
      </c>
      <c r="P125" s="19">
        <f t="shared" si="68"/>
        <v>0</v>
      </c>
      <c r="Q125" s="18">
        <f t="shared" si="68"/>
        <v>0</v>
      </c>
      <c r="R125" s="18"/>
      <c r="S125" s="18"/>
      <c r="T125" s="18"/>
      <c r="U125" s="18"/>
      <c r="V125" s="18"/>
      <c r="W125" s="18"/>
      <c r="X125" s="18"/>
      <c r="Y125" s="18"/>
      <c r="Z125" s="18"/>
      <c r="AA125" s="18">
        <f>+AA127</f>
        <v>0</v>
      </c>
      <c r="AB125" s="18"/>
      <c r="AC125" s="18"/>
      <c r="AD125" s="18"/>
      <c r="AE125" s="18"/>
      <c r="AF125" s="18"/>
      <c r="AG125" s="18"/>
      <c r="AH125" s="18"/>
      <c r="AI125" s="18"/>
      <c r="AJ125" s="18"/>
      <c r="AK125" s="18"/>
      <c r="AL125" s="18"/>
      <c r="AM125" s="18"/>
      <c r="AN125" s="18"/>
      <c r="AO125" s="18"/>
      <c r="AP125" s="18"/>
      <c r="AQ125" s="18"/>
      <c r="AR125" s="18"/>
      <c r="AS125" s="18">
        <f>+AS127</f>
        <v>0</v>
      </c>
      <c r="AT125" s="18"/>
      <c r="AU125" s="18"/>
      <c r="AV125" s="18"/>
      <c r="AW125" s="18"/>
      <c r="AX125" s="18"/>
      <c r="AY125" s="18"/>
      <c r="AZ125" s="18"/>
      <c r="BA125" s="18"/>
      <c r="BB125" s="18"/>
      <c r="BC125" s="18"/>
      <c r="BD125" s="18"/>
      <c r="BE125" s="18"/>
      <c r="BF125" s="18"/>
      <c r="BG125" s="42"/>
      <c r="BK125" s="4"/>
    </row>
    <row r="126" spans="1:63" s="1" customFormat="1" hidden="1" x14ac:dyDescent="0.25">
      <c r="A126" s="43"/>
      <c r="B126" s="44"/>
      <c r="C126" s="107"/>
      <c r="D126" s="107"/>
      <c r="E126" s="107"/>
      <c r="F126" s="107"/>
      <c r="G126" s="107"/>
      <c r="H126" s="107"/>
      <c r="I126" s="107"/>
      <c r="J126" s="107"/>
      <c r="K126" s="107"/>
      <c r="L126" s="107"/>
      <c r="M126" s="107"/>
      <c r="N126" s="107"/>
      <c r="O126" s="107"/>
      <c r="P126" s="109"/>
      <c r="Q126" s="107"/>
      <c r="R126" s="107"/>
      <c r="S126" s="107"/>
      <c r="T126" s="107"/>
      <c r="U126" s="107"/>
      <c r="V126" s="107"/>
      <c r="W126" s="107"/>
      <c r="X126" s="107"/>
      <c r="Y126" s="107"/>
      <c r="Z126" s="107"/>
      <c r="AA126" s="107"/>
      <c r="AB126" s="107"/>
      <c r="AC126" s="107"/>
      <c r="AD126" s="107"/>
      <c r="AE126" s="107"/>
      <c r="AF126" s="107"/>
      <c r="AG126" s="107"/>
      <c r="AH126" s="107"/>
      <c r="AI126" s="107"/>
      <c r="AJ126" s="107"/>
      <c r="AK126" s="107"/>
      <c r="AL126" s="107"/>
      <c r="AM126" s="107"/>
      <c r="AN126" s="107"/>
      <c r="AO126" s="107"/>
      <c r="AP126" s="107"/>
      <c r="AQ126" s="107"/>
      <c r="AR126" s="107"/>
      <c r="AS126" s="107"/>
      <c r="AT126" s="107"/>
      <c r="AU126" s="107"/>
      <c r="AV126" s="107"/>
      <c r="AW126" s="107"/>
      <c r="AX126" s="107"/>
      <c r="AY126" s="107"/>
      <c r="AZ126" s="107"/>
      <c r="BA126" s="107"/>
      <c r="BB126" s="107"/>
      <c r="BC126" s="107"/>
      <c r="BD126" s="107"/>
      <c r="BE126" s="107"/>
      <c r="BF126" s="107"/>
      <c r="BG126" s="3"/>
      <c r="BH126" s="106"/>
      <c r="BI126" s="106"/>
      <c r="BJ126" s="106"/>
      <c r="BK126" s="4"/>
    </row>
    <row r="127" spans="1:63" s="1" customFormat="1" ht="26.4" hidden="1" x14ac:dyDescent="0.25">
      <c r="A127" s="43" t="s">
        <v>271</v>
      </c>
      <c r="B127" s="45" t="s">
        <v>272</v>
      </c>
      <c r="C127" s="107">
        <v>0</v>
      </c>
      <c r="D127" s="107">
        <f>+BG127</f>
        <v>0</v>
      </c>
      <c r="E127" s="107">
        <f>+AS127</f>
        <v>0</v>
      </c>
      <c r="F127" s="107">
        <f>+C127+D127+E127</f>
        <v>0</v>
      </c>
      <c r="G127" s="107">
        <v>0</v>
      </c>
      <c r="H127" s="107">
        <v>0</v>
      </c>
      <c r="I127" s="107">
        <v>0</v>
      </c>
      <c r="J127" s="107">
        <v>0</v>
      </c>
      <c r="K127" s="107">
        <f>SUM(H127:J127)</f>
        <v>0</v>
      </c>
      <c r="L127" s="107">
        <f>K127+G127</f>
        <v>0</v>
      </c>
      <c r="M127" s="107">
        <v>0</v>
      </c>
      <c r="N127" s="107">
        <v>0</v>
      </c>
      <c r="O127" s="109">
        <f>F127-L127</f>
        <v>0</v>
      </c>
      <c r="P127" s="109">
        <f>+F127-M127</f>
        <v>0</v>
      </c>
      <c r="Q127" s="109">
        <f>IF(N127&gt;0,(F127-L127-N127),(F127-L127+N127))</f>
        <v>0</v>
      </c>
      <c r="R127" s="107"/>
      <c r="S127" s="107"/>
      <c r="T127" s="107"/>
      <c r="U127" s="107"/>
      <c r="V127" s="107"/>
      <c r="W127" s="107"/>
      <c r="X127" s="107"/>
      <c r="Y127" s="107"/>
      <c r="Z127" s="107"/>
      <c r="AA127" s="107"/>
      <c r="AB127" s="107"/>
      <c r="AC127" s="107"/>
      <c r="AD127" s="107"/>
      <c r="AE127" s="107"/>
      <c r="AF127" s="107"/>
      <c r="AG127" s="107"/>
      <c r="AH127" s="107"/>
      <c r="AI127" s="107"/>
      <c r="AJ127" s="107"/>
      <c r="AK127" s="107"/>
      <c r="AL127" s="107"/>
      <c r="AM127" s="107"/>
      <c r="AN127" s="107"/>
      <c r="AO127" s="107"/>
      <c r="AP127" s="107"/>
      <c r="AQ127" s="107"/>
      <c r="AR127" s="107"/>
      <c r="AS127" s="107">
        <f>SUM(R127:AR127)</f>
        <v>0</v>
      </c>
      <c r="AT127" s="107"/>
      <c r="AU127" s="107"/>
      <c r="AV127" s="107"/>
      <c r="AW127" s="107"/>
      <c r="AX127" s="107"/>
      <c r="AY127" s="107"/>
      <c r="AZ127" s="107"/>
      <c r="BA127" s="107"/>
      <c r="BB127" s="107"/>
      <c r="BC127" s="107"/>
      <c r="BD127" s="107"/>
      <c r="BE127" s="107"/>
      <c r="BF127" s="107"/>
      <c r="BG127" s="3"/>
      <c r="BH127" s="106"/>
      <c r="BI127" s="106"/>
      <c r="BJ127" s="106"/>
      <c r="BK127" s="4"/>
    </row>
    <row r="128" spans="1:63" s="1" customFormat="1" hidden="1" x14ac:dyDescent="0.25">
      <c r="C128" s="107"/>
      <c r="D128" s="107"/>
      <c r="E128" s="107"/>
      <c r="F128" s="107"/>
      <c r="G128" s="107"/>
      <c r="H128" s="107"/>
      <c r="I128" s="107"/>
      <c r="J128" s="107"/>
      <c r="K128" s="107"/>
      <c r="L128" s="107"/>
      <c r="M128" s="107"/>
      <c r="N128" s="107"/>
      <c r="O128" s="107"/>
      <c r="P128" s="109"/>
      <c r="Q128" s="107"/>
      <c r="R128" s="107"/>
      <c r="S128" s="107"/>
      <c r="T128" s="107"/>
      <c r="U128" s="107"/>
      <c r="V128" s="107"/>
      <c r="W128" s="107"/>
      <c r="X128" s="107"/>
      <c r="Y128" s="107"/>
      <c r="Z128" s="107"/>
      <c r="AA128" s="107"/>
      <c r="AB128" s="107"/>
      <c r="AC128" s="107"/>
      <c r="AD128" s="107"/>
      <c r="AE128" s="107"/>
      <c r="AF128" s="107"/>
      <c r="AG128" s="107"/>
      <c r="AH128" s="107"/>
      <c r="AI128" s="107"/>
      <c r="AJ128" s="107"/>
      <c r="AK128" s="107"/>
      <c r="AL128" s="107"/>
      <c r="AM128" s="107"/>
      <c r="AN128" s="107"/>
      <c r="AO128" s="107"/>
      <c r="AP128" s="107"/>
      <c r="AQ128" s="107"/>
      <c r="AR128" s="107"/>
      <c r="AS128" s="107"/>
      <c r="AT128" s="107"/>
      <c r="AU128" s="107"/>
      <c r="AV128" s="107"/>
      <c r="AW128" s="107"/>
      <c r="AX128" s="107"/>
      <c r="AY128" s="107"/>
      <c r="AZ128" s="107"/>
      <c r="BA128" s="107"/>
      <c r="BB128" s="107"/>
      <c r="BC128" s="107"/>
      <c r="BD128" s="107"/>
      <c r="BE128" s="107"/>
      <c r="BF128" s="107"/>
      <c r="BG128" s="3"/>
      <c r="BH128" s="106"/>
      <c r="BI128" s="106"/>
      <c r="BJ128" s="106"/>
      <c r="BK128" s="4"/>
    </row>
    <row r="129" spans="1:127" x14ac:dyDescent="0.25">
      <c r="A129" s="35" t="s">
        <v>273</v>
      </c>
      <c r="B129" s="38" t="s">
        <v>274</v>
      </c>
      <c r="C129" s="18">
        <f t="shared" ref="C129:BG129" si="69">SUM(C131)</f>
        <v>0</v>
      </c>
      <c r="D129" s="18">
        <f t="shared" si="69"/>
        <v>0</v>
      </c>
      <c r="E129" s="18">
        <f>SUM(E131)</f>
        <v>0</v>
      </c>
      <c r="F129" s="18">
        <f>SUM(F131)</f>
        <v>0</v>
      </c>
      <c r="G129" s="18">
        <f t="shared" si="69"/>
        <v>0</v>
      </c>
      <c r="H129" s="18">
        <f t="shared" si="69"/>
        <v>0</v>
      </c>
      <c r="I129" s="18">
        <f>SUM(I131)</f>
        <v>0</v>
      </c>
      <c r="J129" s="18">
        <f t="shared" si="69"/>
        <v>0</v>
      </c>
      <c r="K129" s="18">
        <f t="shared" si="69"/>
        <v>0</v>
      </c>
      <c r="L129" s="18">
        <f t="shared" si="69"/>
        <v>0</v>
      </c>
      <c r="M129" s="18">
        <f t="shared" si="69"/>
        <v>0</v>
      </c>
      <c r="N129" s="18">
        <f t="shared" si="69"/>
        <v>0</v>
      </c>
      <c r="O129" s="18">
        <f t="shared" si="69"/>
        <v>0</v>
      </c>
      <c r="P129" s="18">
        <f t="shared" si="69"/>
        <v>0</v>
      </c>
      <c r="Q129" s="19">
        <f t="shared" si="69"/>
        <v>0</v>
      </c>
      <c r="R129" s="18">
        <f t="shared" si="69"/>
        <v>0</v>
      </c>
      <c r="S129" s="18">
        <f t="shared" si="69"/>
        <v>0</v>
      </c>
      <c r="T129" s="18">
        <f t="shared" si="69"/>
        <v>0</v>
      </c>
      <c r="U129" s="18">
        <f t="shared" si="69"/>
        <v>0</v>
      </c>
      <c r="V129" s="18">
        <f t="shared" si="69"/>
        <v>0</v>
      </c>
      <c r="W129" s="18">
        <f t="shared" si="69"/>
        <v>0</v>
      </c>
      <c r="X129" s="18">
        <f t="shared" si="69"/>
        <v>0</v>
      </c>
      <c r="Y129" s="18">
        <f t="shared" si="69"/>
        <v>0</v>
      </c>
      <c r="Z129" s="18">
        <f>SUM(Z131)</f>
        <v>0</v>
      </c>
      <c r="AA129" s="18">
        <f t="shared" si="69"/>
        <v>0</v>
      </c>
      <c r="AB129" s="18">
        <f t="shared" si="69"/>
        <v>0</v>
      </c>
      <c r="AC129" s="18">
        <f>SUM(AC131)</f>
        <v>0</v>
      </c>
      <c r="AD129" s="18">
        <f t="shared" si="69"/>
        <v>0</v>
      </c>
      <c r="AE129" s="18">
        <f t="shared" si="69"/>
        <v>0</v>
      </c>
      <c r="AF129" s="18">
        <f t="shared" si="69"/>
        <v>0</v>
      </c>
      <c r="AG129" s="18">
        <f t="shared" si="69"/>
        <v>0</v>
      </c>
      <c r="AH129" s="18">
        <f t="shared" si="69"/>
        <v>0</v>
      </c>
      <c r="AI129" s="18">
        <f t="shared" si="69"/>
        <v>0</v>
      </c>
      <c r="AJ129" s="18">
        <f t="shared" ref="AJ129:AP129" si="70">SUM(AJ131)</f>
        <v>0</v>
      </c>
      <c r="AK129" s="18">
        <f t="shared" si="70"/>
        <v>0</v>
      </c>
      <c r="AL129" s="18">
        <f t="shared" si="70"/>
        <v>0</v>
      </c>
      <c r="AM129" s="18">
        <f t="shared" si="70"/>
        <v>0</v>
      </c>
      <c r="AN129" s="18">
        <f t="shared" si="70"/>
        <v>0</v>
      </c>
      <c r="AO129" s="18">
        <f t="shared" si="70"/>
        <v>0</v>
      </c>
      <c r="AP129" s="18">
        <f t="shared" si="70"/>
        <v>0</v>
      </c>
      <c r="AQ129" s="18"/>
      <c r="AR129" s="18"/>
      <c r="AS129" s="18">
        <f t="shared" si="69"/>
        <v>0</v>
      </c>
      <c r="AT129" s="18">
        <f t="shared" si="69"/>
        <v>0</v>
      </c>
      <c r="AU129" s="18">
        <f t="shared" si="69"/>
        <v>0</v>
      </c>
      <c r="AV129" s="18">
        <f t="shared" si="69"/>
        <v>0</v>
      </c>
      <c r="AW129" s="18">
        <f t="shared" si="69"/>
        <v>0</v>
      </c>
      <c r="AX129" s="18">
        <f t="shared" si="69"/>
        <v>0</v>
      </c>
      <c r="AY129" s="18">
        <f t="shared" si="69"/>
        <v>0</v>
      </c>
      <c r="AZ129" s="18">
        <f t="shared" si="69"/>
        <v>0</v>
      </c>
      <c r="BA129" s="18">
        <f t="shared" si="69"/>
        <v>0</v>
      </c>
      <c r="BB129" s="18">
        <f t="shared" si="69"/>
        <v>0</v>
      </c>
      <c r="BC129" s="18">
        <f t="shared" si="69"/>
        <v>0</v>
      </c>
      <c r="BD129" s="18">
        <f t="shared" si="69"/>
        <v>0</v>
      </c>
      <c r="BE129" s="18">
        <f t="shared" si="69"/>
        <v>0</v>
      </c>
      <c r="BF129" s="18">
        <f t="shared" si="69"/>
        <v>0</v>
      </c>
      <c r="BG129" s="18">
        <f t="shared" si="69"/>
        <v>0</v>
      </c>
    </row>
    <row r="130" spans="1:127" x14ac:dyDescent="0.25">
      <c r="A130" s="110"/>
      <c r="C130" s="107"/>
      <c r="D130" s="107"/>
      <c r="E130" s="3"/>
      <c r="F130" s="3"/>
      <c r="G130" s="3"/>
      <c r="H130" s="3"/>
      <c r="I130" s="3"/>
      <c r="J130" s="3" t="s">
        <v>328</v>
      </c>
      <c r="K130" s="3"/>
      <c r="L130" s="3"/>
      <c r="M130" s="3"/>
      <c r="N130" s="3"/>
      <c r="O130" s="3"/>
      <c r="P130" s="7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1"/>
      <c r="BI130" s="1"/>
      <c r="BJ130" s="1"/>
    </row>
    <row r="131" spans="1:127" s="1" customFormat="1" x14ac:dyDescent="0.25">
      <c r="A131" s="110" t="s">
        <v>275</v>
      </c>
      <c r="B131" s="106" t="s">
        <v>276</v>
      </c>
      <c r="C131" s="107">
        <v>0</v>
      </c>
      <c r="D131" s="107">
        <f>+BG131</f>
        <v>0</v>
      </c>
      <c r="E131" s="107">
        <f>+AS131</f>
        <v>0</v>
      </c>
      <c r="F131" s="107">
        <f>+C131+D131+E131</f>
        <v>0</v>
      </c>
      <c r="G131" s="107">
        <v>0</v>
      </c>
      <c r="H131" s="107">
        <v>0</v>
      </c>
      <c r="I131" s="107">
        <v>0</v>
      </c>
      <c r="J131" s="107">
        <v>0</v>
      </c>
      <c r="K131" s="107">
        <f>SUM(H131:J131)</f>
        <v>0</v>
      </c>
      <c r="L131" s="107">
        <f>K131+G131</f>
        <v>0</v>
      </c>
      <c r="M131" s="107">
        <v>0</v>
      </c>
      <c r="N131" s="107">
        <v>0</v>
      </c>
      <c r="O131" s="109">
        <f>F131-L131</f>
        <v>0</v>
      </c>
      <c r="P131" s="109">
        <f>+F131-M131</f>
        <v>0</v>
      </c>
      <c r="Q131" s="109">
        <f>IF(N131&gt;0,(F131-L131-N131),(F131-L131+N131))</f>
        <v>0</v>
      </c>
      <c r="R131" s="107">
        <v>0</v>
      </c>
      <c r="S131" s="107">
        <v>0</v>
      </c>
      <c r="T131" s="107">
        <v>0</v>
      </c>
      <c r="U131" s="107">
        <v>0</v>
      </c>
      <c r="V131" s="107">
        <v>0</v>
      </c>
      <c r="W131" s="107">
        <v>0</v>
      </c>
      <c r="X131" s="107">
        <v>0</v>
      </c>
      <c r="Y131" s="107">
        <v>0</v>
      </c>
      <c r="Z131" s="107">
        <v>0</v>
      </c>
      <c r="AA131" s="107">
        <v>0</v>
      </c>
      <c r="AB131" s="107">
        <v>0</v>
      </c>
      <c r="AC131" s="107">
        <v>0</v>
      </c>
      <c r="AD131" s="107">
        <v>0</v>
      </c>
      <c r="AE131" s="107">
        <v>0</v>
      </c>
      <c r="AF131" s="107">
        <v>0</v>
      </c>
      <c r="AG131" s="107">
        <v>0</v>
      </c>
      <c r="AH131" s="107">
        <v>0</v>
      </c>
      <c r="AI131" s="107">
        <v>0</v>
      </c>
      <c r="AJ131" s="107">
        <v>0</v>
      </c>
      <c r="AK131" s="107">
        <v>0</v>
      </c>
      <c r="AL131" s="107">
        <v>0</v>
      </c>
      <c r="AM131" s="107">
        <v>0</v>
      </c>
      <c r="AN131" s="107">
        <v>0</v>
      </c>
      <c r="AO131" s="107">
        <v>0</v>
      </c>
      <c r="AP131" s="107">
        <v>0</v>
      </c>
      <c r="AQ131" s="107">
        <v>0</v>
      </c>
      <c r="AR131" s="107">
        <v>0</v>
      </c>
      <c r="AS131" s="107">
        <f>SUM(R131:AP131)</f>
        <v>0</v>
      </c>
      <c r="AT131" s="107"/>
      <c r="AU131" s="107">
        <v>0</v>
      </c>
      <c r="AV131" s="107">
        <v>0</v>
      </c>
      <c r="AW131" s="107">
        <v>0</v>
      </c>
      <c r="AX131" s="107">
        <v>0</v>
      </c>
      <c r="AY131" s="107">
        <f>+AT131+AU131+AV131+AW131+AX131</f>
        <v>0</v>
      </c>
      <c r="AZ131" s="107">
        <v>0</v>
      </c>
      <c r="BA131" s="107">
        <v>0</v>
      </c>
      <c r="BB131" s="107">
        <v>0</v>
      </c>
      <c r="BC131" s="107">
        <v>0</v>
      </c>
      <c r="BD131" s="107">
        <v>0</v>
      </c>
      <c r="BE131" s="107"/>
      <c r="BF131" s="107">
        <v>0</v>
      </c>
      <c r="BG131" s="107">
        <f>SUM(AZ131:BF131)</f>
        <v>0</v>
      </c>
      <c r="BH131" s="106"/>
      <c r="BI131" s="106"/>
      <c r="BJ131" s="106"/>
      <c r="BK131" s="4"/>
    </row>
    <row r="132" spans="1:127" x14ac:dyDescent="0.25">
      <c r="A132" s="110"/>
      <c r="C132" s="107"/>
      <c r="D132" s="107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7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1"/>
      <c r="BI132" s="1"/>
      <c r="BJ132" s="1"/>
    </row>
    <row r="133" spans="1:127" x14ac:dyDescent="0.25">
      <c r="A133" s="38" t="s">
        <v>277</v>
      </c>
      <c r="B133" s="38"/>
      <c r="C133" s="18">
        <f t="shared" ref="C133:L133" si="71">C129+C112+C98+C94+C71+C28+C10+C125</f>
        <v>3030596590</v>
      </c>
      <c r="D133" s="18">
        <f t="shared" si="71"/>
        <v>0</v>
      </c>
      <c r="E133" s="18">
        <f t="shared" si="71"/>
        <v>0</v>
      </c>
      <c r="F133" s="18">
        <f t="shared" si="71"/>
        <v>3030596590</v>
      </c>
      <c r="G133" s="18">
        <f t="shared" si="71"/>
        <v>0</v>
      </c>
      <c r="H133" s="18">
        <f t="shared" si="71"/>
        <v>248754349.08000001</v>
      </c>
      <c r="I133" s="18">
        <f t="shared" si="71"/>
        <v>171540561.00999999</v>
      </c>
      <c r="J133" s="18">
        <f t="shared" si="71"/>
        <v>171284902.25</v>
      </c>
      <c r="K133" s="18">
        <f t="shared" si="71"/>
        <v>591579812.33999991</v>
      </c>
      <c r="L133" s="18">
        <f t="shared" si="71"/>
        <v>591579812.33999991</v>
      </c>
      <c r="M133" s="18">
        <f>M129+M112+M98+M94+M71+M28+M10</f>
        <v>292884905.66999996</v>
      </c>
      <c r="N133" s="18">
        <f>N129+N112+N98+N94+N71+N28+N10+N125</f>
        <v>-242493566.62</v>
      </c>
      <c r="O133" s="18">
        <f>O129+O112+O98+O94+O71+O28+O10+O125</f>
        <v>2439016777.6599998</v>
      </c>
      <c r="P133" s="18">
        <f>P129+P112+P98+P94+P71+P28+P10+P125</f>
        <v>2737711684.3299999</v>
      </c>
      <c r="Q133" s="19">
        <f>Q129+Q112+Q98+Q94+Q71+Q28+Q10+Q125</f>
        <v>2196523211.04</v>
      </c>
      <c r="R133" s="18">
        <f t="shared" ref="R133:Z133" si="72">R129+R112+R98+R94+R71+R28+R10</f>
        <v>0</v>
      </c>
      <c r="S133" s="18">
        <f t="shared" si="72"/>
        <v>0</v>
      </c>
      <c r="T133" s="18">
        <f t="shared" si="72"/>
        <v>0</v>
      </c>
      <c r="U133" s="18">
        <f t="shared" si="72"/>
        <v>0</v>
      </c>
      <c r="V133" s="18">
        <f t="shared" si="72"/>
        <v>0</v>
      </c>
      <c r="W133" s="18">
        <f t="shared" si="72"/>
        <v>0</v>
      </c>
      <c r="X133" s="18">
        <f t="shared" si="72"/>
        <v>0</v>
      </c>
      <c r="Y133" s="18">
        <f t="shared" si="72"/>
        <v>0</v>
      </c>
      <c r="Z133" s="18">
        <f t="shared" si="72"/>
        <v>0</v>
      </c>
      <c r="AA133" s="18">
        <f>AA129+AA112+AA98+AA94+AA71+AA28+AA10+AA125</f>
        <v>0</v>
      </c>
      <c r="AB133" s="18">
        <f t="shared" ref="AB133:BG133" si="73">AB129+AB112+AB98+AB94+AB71+AB28+AB10</f>
        <v>0</v>
      </c>
      <c r="AC133" s="18">
        <f t="shared" si="73"/>
        <v>0</v>
      </c>
      <c r="AD133" s="18">
        <f t="shared" si="73"/>
        <v>0</v>
      </c>
      <c r="AE133" s="18">
        <f t="shared" si="73"/>
        <v>0</v>
      </c>
      <c r="AF133" s="18">
        <f t="shared" si="73"/>
        <v>0</v>
      </c>
      <c r="AG133" s="18">
        <f t="shared" si="73"/>
        <v>0</v>
      </c>
      <c r="AH133" s="18">
        <f t="shared" si="73"/>
        <v>0</v>
      </c>
      <c r="AI133" s="18">
        <f t="shared" si="73"/>
        <v>0</v>
      </c>
      <c r="AJ133" s="18">
        <f t="shared" si="73"/>
        <v>0</v>
      </c>
      <c r="AK133" s="18">
        <f t="shared" si="73"/>
        <v>0</v>
      </c>
      <c r="AL133" s="18">
        <f t="shared" si="73"/>
        <v>0</v>
      </c>
      <c r="AM133" s="18">
        <f t="shared" si="73"/>
        <v>0</v>
      </c>
      <c r="AN133" s="18">
        <f t="shared" si="73"/>
        <v>0</v>
      </c>
      <c r="AO133" s="18">
        <f t="shared" si="73"/>
        <v>0</v>
      </c>
      <c r="AP133" s="18">
        <f t="shared" si="73"/>
        <v>0</v>
      </c>
      <c r="AQ133" s="18">
        <f t="shared" si="73"/>
        <v>0</v>
      </c>
      <c r="AR133" s="18">
        <f t="shared" si="73"/>
        <v>0</v>
      </c>
      <c r="AS133" s="18">
        <f t="shared" si="73"/>
        <v>0</v>
      </c>
      <c r="AT133" s="18">
        <f t="shared" si="73"/>
        <v>0</v>
      </c>
      <c r="AU133" s="18">
        <f t="shared" si="73"/>
        <v>0</v>
      </c>
      <c r="AV133" s="18">
        <f t="shared" si="73"/>
        <v>0</v>
      </c>
      <c r="AW133" s="18">
        <f t="shared" si="73"/>
        <v>0</v>
      </c>
      <c r="AX133" s="18">
        <f t="shared" si="73"/>
        <v>0</v>
      </c>
      <c r="AY133" s="18">
        <f t="shared" si="73"/>
        <v>0</v>
      </c>
      <c r="AZ133" s="18">
        <f t="shared" si="73"/>
        <v>0</v>
      </c>
      <c r="BA133" s="18">
        <f t="shared" si="73"/>
        <v>0</v>
      </c>
      <c r="BB133" s="18">
        <f t="shared" si="73"/>
        <v>0</v>
      </c>
      <c r="BC133" s="18">
        <f t="shared" si="73"/>
        <v>0</v>
      </c>
      <c r="BD133" s="18">
        <f t="shared" si="73"/>
        <v>0</v>
      </c>
      <c r="BE133" s="18">
        <f t="shared" si="73"/>
        <v>0</v>
      </c>
      <c r="BF133" s="18">
        <f t="shared" si="73"/>
        <v>0</v>
      </c>
      <c r="BG133" s="18">
        <f t="shared" si="73"/>
        <v>0</v>
      </c>
      <c r="BL133" s="117"/>
    </row>
    <row r="134" spans="1:127" s="107" customFormat="1" x14ac:dyDescent="0.25">
      <c r="I134" s="106"/>
      <c r="J134" s="106"/>
      <c r="K134" s="106"/>
      <c r="L134" s="106"/>
      <c r="M134" s="106"/>
      <c r="N134" s="106"/>
      <c r="O134" s="106"/>
      <c r="P134" s="109"/>
      <c r="Q134" s="109"/>
      <c r="R134" s="106"/>
      <c r="S134" s="106"/>
      <c r="T134" s="106"/>
      <c r="U134" s="106"/>
      <c r="V134" s="106"/>
      <c r="W134" s="106"/>
      <c r="X134" s="106"/>
      <c r="Y134" s="106"/>
      <c r="Z134" s="106"/>
      <c r="AA134" s="106"/>
      <c r="AB134" s="106"/>
      <c r="AC134" s="106"/>
      <c r="AD134" s="106"/>
      <c r="AE134" s="106"/>
      <c r="AF134" s="106"/>
      <c r="AG134" s="106"/>
      <c r="AH134" s="106"/>
      <c r="AI134" s="106"/>
      <c r="AJ134" s="106"/>
      <c r="AK134" s="106"/>
      <c r="AL134" s="106"/>
      <c r="AM134" s="106"/>
      <c r="AN134" s="106"/>
      <c r="AO134" s="106"/>
      <c r="AP134" s="106"/>
      <c r="AQ134" s="106"/>
      <c r="AR134" s="106"/>
      <c r="AS134" s="106"/>
      <c r="AT134" s="106"/>
      <c r="AU134" s="106"/>
      <c r="AV134" s="106"/>
      <c r="AW134" s="106"/>
      <c r="AX134" s="106"/>
      <c r="AY134" s="106"/>
      <c r="BB134" s="106"/>
      <c r="BC134" s="106"/>
      <c r="BD134" s="106"/>
      <c r="BE134" s="106"/>
      <c r="BF134" s="106"/>
      <c r="BG134" s="106"/>
      <c r="BH134" s="106"/>
      <c r="BI134" s="106"/>
      <c r="BJ134" s="106"/>
      <c r="BK134" s="2"/>
      <c r="BL134" s="117"/>
    </row>
    <row r="135" spans="1:127" s="107" customFormat="1" x14ac:dyDescent="0.25">
      <c r="I135" s="106"/>
      <c r="J135" s="106"/>
      <c r="K135" s="106"/>
      <c r="L135" s="106"/>
      <c r="M135" s="106"/>
      <c r="N135" s="106"/>
      <c r="O135" s="106"/>
      <c r="P135" s="109"/>
      <c r="Q135" s="109"/>
      <c r="R135" s="106"/>
      <c r="S135" s="106"/>
      <c r="T135" s="106"/>
      <c r="U135" s="106"/>
      <c r="V135" s="106"/>
      <c r="W135" s="106"/>
      <c r="X135" s="106"/>
      <c r="Y135" s="106"/>
      <c r="Z135" s="106"/>
      <c r="AA135" s="106"/>
      <c r="AB135" s="106"/>
      <c r="AC135" s="106"/>
      <c r="AD135" s="106"/>
      <c r="AE135" s="106"/>
      <c r="AF135" s="106"/>
      <c r="AG135" s="106"/>
      <c r="AH135" s="106"/>
      <c r="AI135" s="106"/>
      <c r="AJ135" s="106"/>
      <c r="AK135" s="106"/>
      <c r="AL135" s="106"/>
      <c r="AM135" s="106"/>
      <c r="AN135" s="106"/>
      <c r="AO135" s="106"/>
      <c r="AP135" s="106"/>
      <c r="AQ135" s="106"/>
      <c r="AR135" s="106"/>
      <c r="AS135" s="106"/>
      <c r="AT135" s="106"/>
      <c r="AU135" s="106"/>
      <c r="AV135" s="106"/>
      <c r="AW135" s="106"/>
      <c r="AX135" s="106"/>
      <c r="AY135" s="106"/>
      <c r="BB135" s="106"/>
      <c r="BC135" s="106"/>
      <c r="BD135" s="106"/>
      <c r="BE135" s="106"/>
      <c r="BF135" s="106"/>
      <c r="BG135" s="106"/>
      <c r="BH135" s="106"/>
      <c r="BI135" s="106"/>
      <c r="BJ135" s="106"/>
      <c r="BK135" s="2"/>
    </row>
    <row r="136" spans="1:127" s="107" customFormat="1" x14ac:dyDescent="0.25">
      <c r="I136" s="106"/>
      <c r="J136" s="106"/>
      <c r="K136" s="106"/>
      <c r="L136" s="106"/>
      <c r="M136" s="106"/>
      <c r="N136" s="106"/>
      <c r="O136" s="106"/>
      <c r="P136" s="109"/>
      <c r="Q136" s="109"/>
      <c r="R136" s="106"/>
      <c r="S136" s="106"/>
      <c r="T136" s="106"/>
      <c r="U136" s="106"/>
      <c r="V136" s="106"/>
      <c r="W136" s="106"/>
      <c r="X136" s="106"/>
      <c r="Y136" s="106"/>
      <c r="Z136" s="106"/>
      <c r="AA136" s="106"/>
      <c r="AB136" s="106"/>
      <c r="AC136" s="106"/>
      <c r="AD136" s="106"/>
      <c r="AE136" s="106"/>
      <c r="AF136" s="106"/>
      <c r="AG136" s="106"/>
      <c r="AH136" s="106"/>
      <c r="AI136" s="106"/>
      <c r="AJ136" s="106"/>
      <c r="AK136" s="106"/>
      <c r="AL136" s="106"/>
      <c r="AM136" s="106"/>
      <c r="AN136" s="106"/>
      <c r="AO136" s="106"/>
      <c r="AP136" s="106"/>
      <c r="AQ136" s="106"/>
      <c r="AR136" s="106"/>
      <c r="AS136" s="106"/>
      <c r="AT136" s="106"/>
      <c r="AU136" s="106"/>
      <c r="AV136" s="106"/>
      <c r="AW136" s="106"/>
      <c r="AX136" s="106"/>
      <c r="AY136" s="106"/>
      <c r="BB136" s="106"/>
      <c r="BC136" s="106"/>
      <c r="BD136" s="106"/>
      <c r="BE136" s="106"/>
      <c r="BF136" s="106"/>
      <c r="BG136" s="106"/>
      <c r="BH136" s="106"/>
      <c r="BI136" s="106"/>
      <c r="BJ136" s="106"/>
      <c r="BK136" s="2"/>
    </row>
    <row r="137" spans="1:127" s="107" customFormat="1" x14ac:dyDescent="0.25">
      <c r="I137" s="106"/>
      <c r="J137" s="106"/>
      <c r="K137" s="106"/>
      <c r="L137" s="106"/>
      <c r="M137" s="106"/>
      <c r="N137" s="106"/>
      <c r="O137" s="106"/>
      <c r="P137" s="109"/>
      <c r="Q137" s="109"/>
      <c r="R137" s="106"/>
      <c r="S137" s="106"/>
      <c r="T137" s="106"/>
      <c r="U137" s="106"/>
      <c r="V137" s="106"/>
      <c r="W137" s="106"/>
      <c r="X137" s="106"/>
      <c r="Y137" s="106"/>
      <c r="Z137" s="106"/>
      <c r="AA137" s="106"/>
      <c r="AB137" s="106"/>
      <c r="AC137" s="106"/>
      <c r="AD137" s="106"/>
      <c r="AE137" s="106"/>
      <c r="AF137" s="106"/>
      <c r="AG137" s="106"/>
      <c r="AH137" s="106"/>
      <c r="AI137" s="106"/>
      <c r="AJ137" s="106"/>
      <c r="AK137" s="106"/>
      <c r="AL137" s="106"/>
      <c r="AM137" s="106"/>
      <c r="AN137" s="106"/>
      <c r="AO137" s="106"/>
      <c r="AP137" s="106"/>
      <c r="AQ137" s="106"/>
      <c r="AR137" s="106"/>
      <c r="AS137" s="106"/>
      <c r="AT137" s="106"/>
      <c r="AU137" s="106"/>
      <c r="AV137" s="106"/>
      <c r="AW137" s="106"/>
      <c r="AX137" s="106"/>
      <c r="AY137" s="106"/>
      <c r="BB137" s="106"/>
      <c r="BC137" s="106"/>
      <c r="BD137" s="106"/>
      <c r="BE137" s="106"/>
      <c r="BF137" s="106"/>
      <c r="BG137" s="106"/>
      <c r="BH137" s="106"/>
      <c r="BI137" s="106"/>
      <c r="BJ137" s="106"/>
      <c r="BK137" s="2"/>
    </row>
    <row r="138" spans="1:127" s="107" customFormat="1" x14ac:dyDescent="0.25">
      <c r="P138" s="109"/>
      <c r="Q138" s="109"/>
      <c r="R138" s="106"/>
      <c r="S138" s="106"/>
      <c r="T138" s="106"/>
      <c r="U138" s="106"/>
      <c r="V138" s="106"/>
      <c r="W138" s="106"/>
      <c r="X138" s="106"/>
      <c r="Y138" s="106"/>
      <c r="Z138" s="106"/>
      <c r="AA138" s="106"/>
      <c r="AB138" s="106"/>
      <c r="AC138" s="106"/>
      <c r="AD138" s="106"/>
      <c r="AE138" s="106"/>
      <c r="AF138" s="106"/>
      <c r="AG138" s="106"/>
      <c r="AH138" s="106"/>
      <c r="AI138" s="106"/>
      <c r="AJ138" s="106"/>
      <c r="AK138" s="106"/>
      <c r="AL138" s="106"/>
      <c r="AM138" s="106"/>
      <c r="AN138" s="106"/>
      <c r="AO138" s="106"/>
      <c r="AP138" s="106"/>
      <c r="AQ138" s="106"/>
      <c r="AR138" s="106"/>
      <c r="AS138" s="106"/>
      <c r="AT138" s="106"/>
      <c r="AU138" s="106"/>
      <c r="AV138" s="106"/>
      <c r="AW138" s="106"/>
      <c r="AX138" s="106"/>
      <c r="AY138" s="106"/>
      <c r="BB138" s="106"/>
      <c r="BC138" s="106"/>
      <c r="BD138" s="106"/>
      <c r="BE138" s="106"/>
      <c r="BF138" s="106"/>
      <c r="BG138" s="106"/>
      <c r="BH138" s="106"/>
      <c r="BI138" s="106"/>
      <c r="BJ138" s="106"/>
      <c r="BK138" s="2"/>
    </row>
    <row r="139" spans="1:127" s="107" customFormat="1" x14ac:dyDescent="0.25">
      <c r="P139" s="109"/>
      <c r="Q139" s="109"/>
      <c r="R139" s="106"/>
      <c r="S139" s="106"/>
      <c r="T139" s="106"/>
      <c r="U139" s="106"/>
      <c r="V139" s="106"/>
      <c r="W139" s="106"/>
      <c r="X139" s="106"/>
      <c r="Y139" s="106"/>
      <c r="Z139" s="106"/>
      <c r="AA139" s="106"/>
      <c r="AB139" s="106"/>
      <c r="AC139" s="106"/>
      <c r="AD139" s="106"/>
      <c r="AE139" s="106"/>
      <c r="AF139" s="106"/>
      <c r="AG139" s="106"/>
      <c r="AH139" s="106"/>
      <c r="AI139" s="106"/>
      <c r="AJ139" s="106"/>
      <c r="AK139" s="106"/>
      <c r="AL139" s="106"/>
      <c r="AM139" s="106"/>
      <c r="AN139" s="106"/>
      <c r="AO139" s="106"/>
      <c r="AP139" s="106"/>
      <c r="AQ139" s="106"/>
      <c r="AR139" s="106"/>
      <c r="AS139" s="106"/>
      <c r="AT139" s="106"/>
      <c r="AU139" s="106"/>
      <c r="AV139" s="106"/>
      <c r="AW139" s="106"/>
      <c r="AX139" s="106"/>
      <c r="AY139" s="106"/>
      <c r="BB139" s="106"/>
      <c r="BC139" s="106"/>
      <c r="BD139" s="106"/>
      <c r="BE139" s="106"/>
      <c r="BF139" s="106"/>
      <c r="BG139" s="106"/>
      <c r="BH139" s="106"/>
      <c r="BI139" s="106"/>
      <c r="BJ139" s="106"/>
      <c r="BK139" s="2"/>
      <c r="BM139" s="118"/>
      <c r="BN139" s="118"/>
      <c r="BO139" s="118"/>
      <c r="BP139" s="118"/>
      <c r="BQ139" s="118"/>
      <c r="BR139" s="118"/>
    </row>
    <row r="140" spans="1:127" s="107" customFormat="1" x14ac:dyDescent="0.25">
      <c r="P140" s="109"/>
      <c r="Q140" s="109"/>
      <c r="R140" s="106"/>
      <c r="S140" s="106"/>
      <c r="T140" s="106"/>
      <c r="U140" s="106"/>
      <c r="V140" s="106"/>
      <c r="W140" s="106"/>
      <c r="X140" s="106"/>
      <c r="Y140" s="106"/>
      <c r="Z140" s="106"/>
      <c r="AA140" s="106"/>
      <c r="AB140" s="106"/>
      <c r="AC140" s="106"/>
      <c r="AD140" s="106"/>
      <c r="AE140" s="106"/>
      <c r="AF140" s="106"/>
      <c r="AG140" s="106"/>
      <c r="AH140" s="106"/>
      <c r="AI140" s="106"/>
      <c r="AJ140" s="106"/>
      <c r="AK140" s="106"/>
      <c r="AL140" s="106"/>
      <c r="AM140" s="106"/>
      <c r="AN140" s="106"/>
      <c r="AO140" s="106"/>
      <c r="AP140" s="106"/>
      <c r="AQ140" s="106"/>
      <c r="AR140" s="106"/>
      <c r="AS140" s="106"/>
      <c r="AT140" s="106"/>
      <c r="AU140" s="106"/>
      <c r="AV140" s="106"/>
      <c r="AW140" s="106"/>
      <c r="AX140" s="106"/>
      <c r="AY140" s="106"/>
      <c r="BB140" s="106"/>
      <c r="BC140" s="106"/>
      <c r="BD140" s="106"/>
      <c r="BE140" s="106"/>
      <c r="BF140" s="106"/>
      <c r="BG140" s="106"/>
      <c r="BH140" s="106"/>
      <c r="BI140" s="106"/>
      <c r="BJ140" s="106"/>
      <c r="BK140" s="2"/>
      <c r="BM140" s="38"/>
      <c r="DC140" s="107">
        <v>0</v>
      </c>
      <c r="DD140" s="107">
        <v>0</v>
      </c>
      <c r="DE140" s="107">
        <v>0</v>
      </c>
      <c r="DF140" s="107">
        <v>0</v>
      </c>
      <c r="DG140" s="107">
        <v>0</v>
      </c>
      <c r="DH140" s="107">
        <v>0</v>
      </c>
      <c r="DI140" s="107">
        <v>0</v>
      </c>
      <c r="DJ140" s="107">
        <v>0</v>
      </c>
      <c r="DK140" s="107">
        <v>0</v>
      </c>
      <c r="DL140" s="107">
        <v>0</v>
      </c>
      <c r="DM140" s="107">
        <v>0</v>
      </c>
      <c r="DN140" s="107">
        <v>0</v>
      </c>
      <c r="DO140" s="107">
        <v>0</v>
      </c>
      <c r="DP140" s="107">
        <v>0</v>
      </c>
      <c r="DQ140" s="107">
        <v>0</v>
      </c>
      <c r="DR140" s="107">
        <v>0</v>
      </c>
      <c r="DW140" s="107">
        <v>0.19520242789555831</v>
      </c>
    </row>
    <row r="141" spans="1:127" s="107" customFormat="1" x14ac:dyDescent="0.25">
      <c r="P141" s="109"/>
      <c r="Q141" s="109"/>
      <c r="R141" s="106"/>
      <c r="S141" s="106"/>
      <c r="T141" s="106"/>
      <c r="U141" s="106"/>
      <c r="V141" s="106"/>
      <c r="W141" s="106"/>
      <c r="X141" s="106"/>
      <c r="Y141" s="106"/>
      <c r="Z141" s="106"/>
      <c r="AA141" s="106"/>
      <c r="AB141" s="106"/>
      <c r="AC141" s="106"/>
      <c r="AD141" s="106"/>
      <c r="AE141" s="106"/>
      <c r="AF141" s="106"/>
      <c r="AG141" s="106"/>
      <c r="AH141" s="106"/>
      <c r="AI141" s="106"/>
      <c r="AJ141" s="106"/>
      <c r="AK141" s="106"/>
      <c r="AL141" s="106"/>
      <c r="AM141" s="106"/>
      <c r="AN141" s="106"/>
      <c r="AO141" s="106"/>
      <c r="AP141" s="106"/>
      <c r="AQ141" s="106"/>
      <c r="AR141" s="106"/>
      <c r="AS141" s="106"/>
      <c r="AT141" s="106"/>
      <c r="AU141" s="106"/>
      <c r="AV141" s="106"/>
      <c r="AW141" s="106"/>
      <c r="AX141" s="106"/>
      <c r="AY141" s="106"/>
      <c r="BB141" s="106"/>
      <c r="BC141" s="106"/>
      <c r="BD141" s="106"/>
      <c r="BE141" s="106"/>
      <c r="BF141" s="106"/>
      <c r="BG141" s="106"/>
      <c r="BH141" s="106"/>
      <c r="BI141" s="106"/>
      <c r="BJ141" s="106"/>
      <c r="BK141" s="2"/>
    </row>
    <row r="142" spans="1:127" s="107" customFormat="1" x14ac:dyDescent="0.25">
      <c r="P142" s="109"/>
      <c r="Q142" s="109"/>
      <c r="R142" s="106"/>
      <c r="S142" s="106"/>
      <c r="T142" s="106"/>
      <c r="U142" s="106"/>
      <c r="V142" s="106"/>
      <c r="W142" s="106"/>
      <c r="X142" s="106"/>
      <c r="Y142" s="106"/>
      <c r="Z142" s="106"/>
      <c r="AA142" s="106"/>
      <c r="AB142" s="106"/>
      <c r="AC142" s="106"/>
      <c r="AD142" s="106"/>
      <c r="AE142" s="106"/>
      <c r="AF142" s="106"/>
      <c r="AG142" s="106"/>
      <c r="AH142" s="106"/>
      <c r="AI142" s="106"/>
      <c r="AJ142" s="106"/>
      <c r="AK142" s="106"/>
      <c r="AL142" s="106"/>
      <c r="AM142" s="106"/>
      <c r="AN142" s="106"/>
      <c r="AO142" s="106"/>
      <c r="AP142" s="106"/>
      <c r="AQ142" s="106"/>
      <c r="AR142" s="106"/>
      <c r="AS142" s="106"/>
      <c r="AT142" s="106"/>
      <c r="AU142" s="106"/>
      <c r="AV142" s="106"/>
      <c r="AW142" s="106"/>
      <c r="AX142" s="106"/>
      <c r="AY142" s="106"/>
      <c r="BB142" s="106"/>
      <c r="BC142" s="106"/>
      <c r="BD142" s="106"/>
      <c r="BE142" s="106"/>
      <c r="BF142" s="106"/>
      <c r="BG142" s="106"/>
      <c r="BH142" s="106"/>
      <c r="BI142" s="106"/>
      <c r="BJ142" s="106"/>
      <c r="BK142" s="2"/>
    </row>
    <row r="143" spans="1:127" s="107" customFormat="1" x14ac:dyDescent="0.25">
      <c r="P143" s="109"/>
      <c r="Q143" s="109"/>
      <c r="R143" s="106"/>
      <c r="S143" s="106"/>
      <c r="T143" s="106"/>
      <c r="U143" s="106"/>
      <c r="V143" s="106"/>
      <c r="W143" s="106"/>
      <c r="X143" s="106"/>
      <c r="Y143" s="106"/>
      <c r="Z143" s="106"/>
      <c r="AA143" s="106"/>
      <c r="AB143" s="106"/>
      <c r="AC143" s="106"/>
      <c r="AD143" s="106"/>
      <c r="AE143" s="106"/>
      <c r="AF143" s="106"/>
      <c r="AG143" s="106"/>
      <c r="AH143" s="106"/>
      <c r="AI143" s="106"/>
      <c r="AJ143" s="106"/>
      <c r="AK143" s="106"/>
      <c r="AL143" s="106"/>
      <c r="AM143" s="106"/>
      <c r="AN143" s="106"/>
      <c r="AO143" s="106"/>
      <c r="AP143" s="106"/>
      <c r="AQ143" s="106"/>
      <c r="AR143" s="106"/>
      <c r="AS143" s="106"/>
      <c r="AT143" s="106"/>
      <c r="AU143" s="106"/>
      <c r="AV143" s="106"/>
      <c r="AW143" s="106"/>
      <c r="AX143" s="106"/>
      <c r="AY143" s="106"/>
      <c r="BB143" s="106"/>
      <c r="BC143" s="106"/>
      <c r="BD143" s="106"/>
      <c r="BE143" s="106"/>
      <c r="BF143" s="106"/>
      <c r="BG143" s="106"/>
      <c r="BH143" s="106"/>
      <c r="BI143" s="106"/>
      <c r="BJ143" s="106"/>
      <c r="BK143" s="2"/>
    </row>
    <row r="144" spans="1:127" s="107" customFormat="1" x14ac:dyDescent="0.25">
      <c r="P144" s="109"/>
      <c r="Q144" s="109"/>
      <c r="R144" s="106"/>
      <c r="S144" s="106"/>
      <c r="T144" s="106"/>
      <c r="U144" s="106"/>
      <c r="V144" s="106"/>
      <c r="W144" s="106"/>
      <c r="X144" s="106"/>
      <c r="Y144" s="106"/>
      <c r="Z144" s="106"/>
      <c r="AA144" s="106"/>
      <c r="AB144" s="106"/>
      <c r="AC144" s="106"/>
      <c r="AD144" s="106"/>
      <c r="AE144" s="106"/>
      <c r="AF144" s="106"/>
      <c r="AG144" s="106"/>
      <c r="AH144" s="106"/>
      <c r="AI144" s="106"/>
      <c r="AJ144" s="106"/>
      <c r="AK144" s="106"/>
      <c r="AL144" s="106"/>
      <c r="AM144" s="106"/>
      <c r="AN144" s="106"/>
      <c r="AO144" s="106"/>
      <c r="AP144" s="106"/>
      <c r="AQ144" s="106"/>
      <c r="AR144" s="106"/>
      <c r="AS144" s="106"/>
      <c r="AT144" s="106"/>
      <c r="AU144" s="106"/>
      <c r="AV144" s="106"/>
      <c r="AW144" s="106"/>
      <c r="AX144" s="106"/>
      <c r="AY144" s="106"/>
      <c r="BB144" s="106"/>
      <c r="BC144" s="106"/>
      <c r="BD144" s="106"/>
      <c r="BE144" s="106"/>
      <c r="BF144" s="106"/>
      <c r="BG144" s="106"/>
      <c r="BH144" s="106"/>
      <c r="BI144" s="106"/>
      <c r="BJ144" s="106"/>
      <c r="BK144" s="2"/>
    </row>
    <row r="145" spans="16:63" s="107" customFormat="1" x14ac:dyDescent="0.25">
      <c r="P145" s="109"/>
      <c r="Q145" s="109"/>
      <c r="R145" s="106"/>
      <c r="S145" s="106"/>
      <c r="T145" s="106"/>
      <c r="U145" s="106"/>
      <c r="V145" s="106"/>
      <c r="W145" s="106"/>
      <c r="X145" s="106"/>
      <c r="Y145" s="106"/>
      <c r="Z145" s="106"/>
      <c r="AA145" s="106"/>
      <c r="AB145" s="106"/>
      <c r="AC145" s="106"/>
      <c r="AD145" s="106"/>
      <c r="AE145" s="106"/>
      <c r="AF145" s="106"/>
      <c r="AG145" s="106"/>
      <c r="AH145" s="106"/>
      <c r="AI145" s="106"/>
      <c r="AJ145" s="106"/>
      <c r="AK145" s="106"/>
      <c r="AL145" s="106"/>
      <c r="AM145" s="106"/>
      <c r="AN145" s="106"/>
      <c r="AO145" s="106"/>
      <c r="AP145" s="106"/>
      <c r="AQ145" s="106"/>
      <c r="AR145" s="106"/>
      <c r="AS145" s="106"/>
      <c r="AT145" s="106"/>
      <c r="AU145" s="106"/>
      <c r="AV145" s="106"/>
      <c r="AW145" s="106"/>
      <c r="AX145" s="106"/>
      <c r="AY145" s="106"/>
      <c r="BB145" s="106"/>
      <c r="BC145" s="106"/>
      <c r="BD145" s="106"/>
      <c r="BE145" s="106"/>
      <c r="BF145" s="106"/>
      <c r="BG145" s="106"/>
      <c r="BH145" s="106"/>
      <c r="BI145" s="106"/>
      <c r="BJ145" s="106"/>
      <c r="BK145" s="2"/>
    </row>
    <row r="146" spans="16:63" s="107" customFormat="1" x14ac:dyDescent="0.25">
      <c r="P146" s="109"/>
      <c r="Q146" s="109"/>
      <c r="R146" s="106"/>
      <c r="S146" s="106"/>
      <c r="T146" s="106"/>
      <c r="U146" s="106"/>
      <c r="V146" s="106"/>
      <c r="W146" s="106"/>
      <c r="X146" s="106"/>
      <c r="Y146" s="106"/>
      <c r="Z146" s="106"/>
      <c r="AA146" s="106"/>
      <c r="AB146" s="106"/>
      <c r="AC146" s="106"/>
      <c r="AD146" s="106"/>
      <c r="AE146" s="106"/>
      <c r="AF146" s="106"/>
      <c r="AG146" s="106"/>
      <c r="AH146" s="106"/>
      <c r="AI146" s="106"/>
      <c r="AJ146" s="106"/>
      <c r="AK146" s="106"/>
      <c r="AL146" s="106"/>
      <c r="AM146" s="106"/>
      <c r="AN146" s="106"/>
      <c r="AO146" s="106"/>
      <c r="AP146" s="106"/>
      <c r="AQ146" s="106"/>
      <c r="AR146" s="106"/>
      <c r="AS146" s="106"/>
      <c r="AT146" s="106"/>
      <c r="AU146" s="106"/>
      <c r="AV146" s="106"/>
      <c r="AW146" s="106"/>
      <c r="AX146" s="106"/>
      <c r="AY146" s="106"/>
      <c r="BB146" s="106"/>
      <c r="BC146" s="106"/>
      <c r="BD146" s="106"/>
      <c r="BE146" s="106"/>
      <c r="BF146" s="106"/>
      <c r="BG146" s="106"/>
      <c r="BH146" s="106"/>
      <c r="BI146" s="106"/>
      <c r="BJ146" s="106"/>
      <c r="BK146" s="2"/>
    </row>
    <row r="147" spans="16:63" s="107" customFormat="1" x14ac:dyDescent="0.25">
      <c r="P147" s="109"/>
      <c r="Q147" s="109"/>
      <c r="R147" s="106"/>
      <c r="S147" s="106"/>
      <c r="T147" s="106"/>
      <c r="U147" s="106"/>
      <c r="V147" s="106"/>
      <c r="W147" s="106"/>
      <c r="X147" s="106"/>
      <c r="Y147" s="106"/>
      <c r="Z147" s="106"/>
      <c r="AA147" s="106"/>
      <c r="AB147" s="106"/>
      <c r="AC147" s="106"/>
      <c r="AD147" s="106"/>
      <c r="AE147" s="106"/>
      <c r="AF147" s="106"/>
      <c r="AG147" s="106"/>
      <c r="AH147" s="106"/>
      <c r="AI147" s="106"/>
      <c r="AJ147" s="106"/>
      <c r="AK147" s="106"/>
      <c r="AL147" s="106"/>
      <c r="AM147" s="106"/>
      <c r="AN147" s="106"/>
      <c r="AO147" s="106"/>
      <c r="AP147" s="106"/>
      <c r="AQ147" s="106"/>
      <c r="AR147" s="106"/>
      <c r="AS147" s="106"/>
      <c r="AT147" s="106"/>
      <c r="AU147" s="106"/>
      <c r="AV147" s="106"/>
      <c r="AW147" s="106"/>
      <c r="AX147" s="106"/>
      <c r="AY147" s="106"/>
      <c r="BB147" s="106"/>
      <c r="BC147" s="106"/>
      <c r="BD147" s="106"/>
      <c r="BE147" s="106"/>
      <c r="BF147" s="106"/>
      <c r="BG147" s="106"/>
      <c r="BH147" s="106"/>
      <c r="BI147" s="106"/>
      <c r="BJ147" s="106"/>
      <c r="BK147" s="2"/>
    </row>
    <row r="148" spans="16:63" s="107" customFormat="1" x14ac:dyDescent="0.25">
      <c r="P148" s="109"/>
      <c r="Q148" s="109"/>
      <c r="R148" s="106"/>
      <c r="S148" s="106"/>
      <c r="T148" s="106"/>
      <c r="U148" s="106"/>
      <c r="V148" s="106"/>
      <c r="W148" s="106"/>
      <c r="X148" s="106"/>
      <c r="Y148" s="106"/>
      <c r="Z148" s="106"/>
      <c r="AA148" s="106"/>
      <c r="AB148" s="106"/>
      <c r="AC148" s="106"/>
      <c r="AD148" s="106"/>
      <c r="AE148" s="106"/>
      <c r="AF148" s="106"/>
      <c r="AG148" s="106"/>
      <c r="AH148" s="106"/>
      <c r="AI148" s="106"/>
      <c r="AJ148" s="106"/>
      <c r="AK148" s="106"/>
      <c r="AL148" s="106"/>
      <c r="AM148" s="106"/>
      <c r="AN148" s="106"/>
      <c r="AO148" s="106"/>
      <c r="AP148" s="106"/>
      <c r="AQ148" s="106"/>
      <c r="AR148" s="106"/>
      <c r="AS148" s="106"/>
      <c r="AT148" s="106"/>
      <c r="AU148" s="106"/>
      <c r="AV148" s="106"/>
      <c r="AW148" s="106"/>
      <c r="AX148" s="106"/>
      <c r="AY148" s="106"/>
      <c r="BB148" s="106"/>
      <c r="BC148" s="106"/>
      <c r="BD148" s="106"/>
      <c r="BE148" s="106"/>
      <c r="BF148" s="106"/>
      <c r="BG148" s="106"/>
      <c r="BH148" s="106"/>
      <c r="BI148" s="106"/>
      <c r="BJ148" s="106"/>
      <c r="BK148" s="2"/>
    </row>
    <row r="149" spans="16:63" s="107" customFormat="1" x14ac:dyDescent="0.25">
      <c r="P149" s="109"/>
      <c r="Q149" s="109"/>
      <c r="R149" s="106"/>
      <c r="S149" s="106"/>
      <c r="T149" s="106"/>
      <c r="U149" s="106"/>
      <c r="V149" s="106"/>
      <c r="W149" s="106"/>
      <c r="X149" s="106"/>
      <c r="Y149" s="106"/>
      <c r="Z149" s="106"/>
      <c r="AA149" s="106"/>
      <c r="AB149" s="106"/>
      <c r="AC149" s="106"/>
      <c r="AD149" s="106"/>
      <c r="AE149" s="106"/>
      <c r="AF149" s="106"/>
      <c r="AG149" s="106"/>
      <c r="AH149" s="106"/>
      <c r="AI149" s="106"/>
      <c r="AJ149" s="106"/>
      <c r="AK149" s="106"/>
      <c r="AL149" s="106"/>
      <c r="AM149" s="106"/>
      <c r="AN149" s="106"/>
      <c r="AO149" s="106"/>
      <c r="AP149" s="106"/>
      <c r="AQ149" s="106"/>
      <c r="AR149" s="106"/>
      <c r="AS149" s="106"/>
      <c r="AT149" s="106"/>
      <c r="AU149" s="106"/>
      <c r="AV149" s="106"/>
      <c r="AW149" s="106"/>
      <c r="AX149" s="106"/>
      <c r="AY149" s="106"/>
      <c r="BB149" s="106"/>
      <c r="BC149" s="106"/>
      <c r="BD149" s="106"/>
      <c r="BE149" s="106"/>
      <c r="BF149" s="106"/>
      <c r="BG149" s="106"/>
      <c r="BH149" s="106"/>
      <c r="BI149" s="106"/>
      <c r="BJ149" s="106"/>
      <c r="BK149" s="2"/>
    </row>
    <row r="150" spans="16:63" s="107" customFormat="1" x14ac:dyDescent="0.25">
      <c r="P150" s="109"/>
      <c r="Q150" s="109"/>
      <c r="R150" s="106"/>
      <c r="S150" s="106"/>
      <c r="T150" s="106"/>
      <c r="U150" s="106"/>
      <c r="V150" s="106"/>
      <c r="W150" s="106"/>
      <c r="X150" s="106"/>
      <c r="Y150" s="106"/>
      <c r="Z150" s="106"/>
      <c r="AA150" s="106"/>
      <c r="AB150" s="106"/>
      <c r="AC150" s="106"/>
      <c r="AD150" s="106"/>
      <c r="AE150" s="106"/>
      <c r="AF150" s="106"/>
      <c r="AG150" s="106"/>
      <c r="AH150" s="106"/>
      <c r="AI150" s="106"/>
      <c r="AJ150" s="106"/>
      <c r="AK150" s="106"/>
      <c r="AL150" s="106"/>
      <c r="AM150" s="106"/>
      <c r="AN150" s="106"/>
      <c r="AO150" s="106"/>
      <c r="AP150" s="106"/>
      <c r="AQ150" s="106"/>
      <c r="AR150" s="106"/>
      <c r="AS150" s="106"/>
      <c r="AT150" s="106"/>
      <c r="AU150" s="106"/>
      <c r="AV150" s="106"/>
      <c r="AW150" s="106"/>
      <c r="AX150" s="106"/>
      <c r="AY150" s="106"/>
      <c r="BB150" s="106"/>
      <c r="BC150" s="106"/>
      <c r="BD150" s="106"/>
      <c r="BE150" s="106"/>
      <c r="BF150" s="106"/>
      <c r="BG150" s="106"/>
      <c r="BH150" s="106"/>
      <c r="BI150" s="106"/>
      <c r="BJ150" s="106"/>
      <c r="BK150" s="2"/>
    </row>
    <row r="151" spans="16:63" s="107" customFormat="1" x14ac:dyDescent="0.25">
      <c r="P151" s="109"/>
      <c r="Q151" s="109"/>
      <c r="R151" s="106"/>
      <c r="S151" s="106"/>
      <c r="T151" s="106"/>
      <c r="U151" s="106"/>
      <c r="V151" s="106"/>
      <c r="W151" s="106"/>
      <c r="X151" s="106"/>
      <c r="Y151" s="106"/>
      <c r="Z151" s="106"/>
      <c r="AA151" s="106"/>
      <c r="AB151" s="106"/>
      <c r="AC151" s="106"/>
      <c r="AD151" s="106"/>
      <c r="AE151" s="106"/>
      <c r="AF151" s="106"/>
      <c r="AG151" s="106"/>
      <c r="AH151" s="106"/>
      <c r="AI151" s="106"/>
      <c r="AJ151" s="106"/>
      <c r="AK151" s="106"/>
      <c r="AL151" s="106"/>
      <c r="AM151" s="106"/>
      <c r="AN151" s="106"/>
      <c r="AO151" s="106"/>
      <c r="AP151" s="106"/>
      <c r="AQ151" s="106"/>
      <c r="AR151" s="106"/>
      <c r="AS151" s="106"/>
      <c r="AT151" s="106"/>
      <c r="AU151" s="106"/>
      <c r="AV151" s="106"/>
      <c r="AW151" s="106"/>
      <c r="AX151" s="106"/>
      <c r="AY151" s="106"/>
      <c r="BB151" s="106"/>
      <c r="BC151" s="106"/>
      <c r="BD151" s="106"/>
      <c r="BE151" s="106"/>
      <c r="BF151" s="106"/>
      <c r="BG151" s="106"/>
      <c r="BH151" s="106"/>
      <c r="BI151" s="106"/>
      <c r="BJ151" s="106"/>
      <c r="BK151" s="2"/>
    </row>
    <row r="152" spans="16:63" s="107" customFormat="1" x14ac:dyDescent="0.25">
      <c r="P152" s="109"/>
      <c r="Q152" s="109"/>
      <c r="R152" s="106"/>
      <c r="S152" s="106"/>
      <c r="T152" s="106"/>
      <c r="U152" s="106"/>
      <c r="V152" s="106"/>
      <c r="W152" s="106"/>
      <c r="X152" s="106"/>
      <c r="Y152" s="106"/>
      <c r="Z152" s="106"/>
      <c r="AA152" s="106"/>
      <c r="AB152" s="106"/>
      <c r="AC152" s="106"/>
      <c r="AD152" s="106"/>
      <c r="AE152" s="106"/>
      <c r="AF152" s="106"/>
      <c r="AG152" s="106"/>
      <c r="AH152" s="106"/>
      <c r="AI152" s="106"/>
      <c r="AJ152" s="106"/>
      <c r="AK152" s="106"/>
      <c r="AL152" s="106"/>
      <c r="AM152" s="106"/>
      <c r="AN152" s="106"/>
      <c r="AO152" s="106"/>
      <c r="AP152" s="106"/>
      <c r="AQ152" s="106"/>
      <c r="AR152" s="106"/>
      <c r="AS152" s="106"/>
      <c r="AT152" s="106"/>
      <c r="AU152" s="106"/>
      <c r="AV152" s="106"/>
      <c r="AW152" s="106"/>
      <c r="AX152" s="106"/>
      <c r="AY152" s="106"/>
      <c r="BB152" s="106"/>
      <c r="BC152" s="106"/>
      <c r="BD152" s="106"/>
      <c r="BE152" s="106"/>
      <c r="BF152" s="106"/>
      <c r="BG152" s="106"/>
      <c r="BH152" s="106"/>
      <c r="BI152" s="106"/>
      <c r="BJ152" s="106"/>
      <c r="BK152" s="2"/>
    </row>
    <row r="153" spans="16:63" s="107" customFormat="1" x14ac:dyDescent="0.25">
      <c r="P153" s="109"/>
      <c r="Q153" s="109"/>
      <c r="R153" s="106"/>
      <c r="S153" s="106"/>
      <c r="T153" s="106"/>
      <c r="U153" s="106"/>
      <c r="V153" s="106"/>
      <c r="W153" s="106"/>
      <c r="X153" s="106"/>
      <c r="Y153" s="106"/>
      <c r="Z153" s="106"/>
      <c r="AA153" s="106"/>
      <c r="AB153" s="106"/>
      <c r="AC153" s="106"/>
      <c r="AD153" s="106"/>
      <c r="AE153" s="106"/>
      <c r="AF153" s="106"/>
      <c r="AG153" s="106"/>
      <c r="AH153" s="106"/>
      <c r="AI153" s="106"/>
      <c r="AJ153" s="106"/>
      <c r="AK153" s="106"/>
      <c r="AL153" s="106"/>
      <c r="AM153" s="106"/>
      <c r="AN153" s="106"/>
      <c r="AO153" s="106"/>
      <c r="AP153" s="106"/>
      <c r="AQ153" s="106"/>
      <c r="AR153" s="106"/>
      <c r="AS153" s="106"/>
      <c r="AT153" s="106"/>
      <c r="AU153" s="106"/>
      <c r="AV153" s="106"/>
      <c r="AW153" s="106"/>
      <c r="AX153" s="106"/>
      <c r="AY153" s="106"/>
      <c r="BB153" s="106"/>
      <c r="BC153" s="106"/>
      <c r="BD153" s="106"/>
      <c r="BE153" s="106"/>
      <c r="BF153" s="106"/>
      <c r="BG153" s="106"/>
      <c r="BH153" s="106"/>
      <c r="BI153" s="106"/>
      <c r="BJ153" s="106"/>
      <c r="BK153" s="2"/>
    </row>
    <row r="154" spans="16:63" s="107" customFormat="1" x14ac:dyDescent="0.25">
      <c r="P154" s="109"/>
      <c r="Q154" s="109"/>
      <c r="R154" s="106"/>
      <c r="S154" s="106"/>
      <c r="T154" s="106"/>
      <c r="U154" s="106"/>
      <c r="V154" s="106"/>
      <c r="W154" s="106"/>
      <c r="X154" s="106"/>
      <c r="Y154" s="106"/>
      <c r="Z154" s="106"/>
      <c r="AA154" s="106"/>
      <c r="AB154" s="106"/>
      <c r="AC154" s="106"/>
      <c r="AD154" s="106"/>
      <c r="AE154" s="106"/>
      <c r="AF154" s="106"/>
      <c r="AG154" s="106"/>
      <c r="AH154" s="106"/>
      <c r="AI154" s="106"/>
      <c r="AJ154" s="106"/>
      <c r="AK154" s="106"/>
      <c r="AL154" s="106"/>
      <c r="AM154" s="106"/>
      <c r="AN154" s="106"/>
      <c r="AO154" s="106"/>
      <c r="AP154" s="106"/>
      <c r="AQ154" s="106"/>
      <c r="AR154" s="106"/>
      <c r="AS154" s="106"/>
      <c r="AT154" s="106"/>
      <c r="AU154" s="106"/>
      <c r="AV154" s="106"/>
      <c r="AW154" s="106"/>
      <c r="AX154" s="106"/>
      <c r="AY154" s="106"/>
      <c r="BB154" s="106"/>
      <c r="BC154" s="106"/>
      <c r="BD154" s="106"/>
      <c r="BE154" s="106"/>
      <c r="BF154" s="106"/>
      <c r="BG154" s="106"/>
      <c r="BH154" s="106"/>
      <c r="BI154" s="106"/>
      <c r="BJ154" s="106"/>
      <c r="BK154" s="2"/>
    </row>
    <row r="155" spans="16:63" s="107" customFormat="1" x14ac:dyDescent="0.25">
      <c r="P155" s="109"/>
      <c r="Q155" s="109"/>
      <c r="R155" s="106"/>
      <c r="S155" s="106"/>
      <c r="T155" s="106"/>
      <c r="U155" s="106"/>
      <c r="V155" s="106"/>
      <c r="W155" s="106"/>
      <c r="X155" s="106"/>
      <c r="Y155" s="106"/>
      <c r="Z155" s="106"/>
      <c r="AA155" s="106"/>
      <c r="AB155" s="106"/>
      <c r="AC155" s="106"/>
      <c r="AD155" s="106"/>
      <c r="AE155" s="106"/>
      <c r="AF155" s="106"/>
      <c r="AG155" s="106"/>
      <c r="AH155" s="106"/>
      <c r="AI155" s="106"/>
      <c r="AJ155" s="106"/>
      <c r="AK155" s="106"/>
      <c r="AL155" s="106"/>
      <c r="AM155" s="106"/>
      <c r="AN155" s="106"/>
      <c r="AO155" s="106"/>
      <c r="AP155" s="106"/>
      <c r="AQ155" s="106"/>
      <c r="AR155" s="106"/>
      <c r="AS155" s="106"/>
      <c r="AT155" s="106"/>
      <c r="AU155" s="106"/>
      <c r="AV155" s="106"/>
      <c r="AW155" s="106"/>
      <c r="AX155" s="106"/>
      <c r="AY155" s="106"/>
      <c r="BB155" s="106"/>
      <c r="BC155" s="106"/>
      <c r="BD155" s="106"/>
      <c r="BE155" s="106"/>
      <c r="BF155" s="106"/>
      <c r="BG155" s="106"/>
      <c r="BH155" s="106"/>
      <c r="BI155" s="106"/>
      <c r="BJ155" s="106"/>
      <c r="BK155" s="2"/>
    </row>
    <row r="156" spans="16:63" s="107" customFormat="1" x14ac:dyDescent="0.25">
      <c r="P156" s="109"/>
      <c r="Q156" s="109"/>
      <c r="R156" s="106"/>
      <c r="S156" s="106"/>
      <c r="T156" s="106"/>
      <c r="U156" s="106"/>
      <c r="V156" s="106"/>
      <c r="W156" s="106"/>
      <c r="X156" s="106"/>
      <c r="Y156" s="106"/>
      <c r="Z156" s="106"/>
      <c r="AA156" s="106"/>
      <c r="AB156" s="106"/>
      <c r="AC156" s="106"/>
      <c r="AD156" s="106"/>
      <c r="AE156" s="106"/>
      <c r="AF156" s="106"/>
      <c r="AG156" s="106"/>
      <c r="AH156" s="106"/>
      <c r="AI156" s="106"/>
      <c r="AJ156" s="106"/>
      <c r="AK156" s="106"/>
      <c r="AL156" s="106"/>
      <c r="AM156" s="106"/>
      <c r="AN156" s="106"/>
      <c r="AO156" s="106"/>
      <c r="AP156" s="106"/>
      <c r="AQ156" s="106"/>
      <c r="AR156" s="106"/>
      <c r="AS156" s="106"/>
      <c r="AT156" s="106"/>
      <c r="AU156" s="106"/>
      <c r="AV156" s="106"/>
      <c r="AW156" s="106"/>
      <c r="AX156" s="106"/>
      <c r="AY156" s="106"/>
      <c r="BB156" s="106"/>
      <c r="BC156" s="106"/>
      <c r="BD156" s="106"/>
      <c r="BE156" s="106"/>
      <c r="BF156" s="106"/>
      <c r="BG156" s="106"/>
      <c r="BH156" s="106"/>
      <c r="BI156" s="106"/>
      <c r="BJ156" s="106"/>
      <c r="BK156" s="2"/>
    </row>
    <row r="157" spans="16:63" s="107" customFormat="1" x14ac:dyDescent="0.25">
      <c r="P157" s="109"/>
      <c r="Q157" s="109"/>
      <c r="R157" s="106"/>
      <c r="S157" s="106"/>
      <c r="T157" s="106"/>
      <c r="U157" s="106"/>
      <c r="V157" s="106"/>
      <c r="W157" s="106"/>
      <c r="X157" s="106"/>
      <c r="Y157" s="106"/>
      <c r="Z157" s="106"/>
      <c r="AA157" s="106"/>
      <c r="AB157" s="106"/>
      <c r="AC157" s="106"/>
      <c r="AD157" s="106"/>
      <c r="AE157" s="106"/>
      <c r="AF157" s="106"/>
      <c r="AG157" s="106"/>
      <c r="AH157" s="106"/>
      <c r="AI157" s="106"/>
      <c r="AJ157" s="106"/>
      <c r="AK157" s="106"/>
      <c r="AL157" s="106"/>
      <c r="AM157" s="106"/>
      <c r="AN157" s="106"/>
      <c r="AO157" s="106"/>
      <c r="AP157" s="106"/>
      <c r="AQ157" s="106"/>
      <c r="AR157" s="106"/>
      <c r="AS157" s="106"/>
      <c r="AT157" s="106"/>
      <c r="AU157" s="106"/>
      <c r="AV157" s="106"/>
      <c r="AW157" s="106"/>
      <c r="AX157" s="106"/>
      <c r="AY157" s="106"/>
      <c r="BB157" s="106"/>
      <c r="BC157" s="106"/>
      <c r="BD157" s="106"/>
      <c r="BE157" s="106"/>
      <c r="BF157" s="106"/>
      <c r="BG157" s="106"/>
      <c r="BH157" s="106"/>
      <c r="BI157" s="106"/>
      <c r="BJ157" s="106"/>
      <c r="BK157" s="2"/>
    </row>
    <row r="158" spans="16:63" s="107" customFormat="1" x14ac:dyDescent="0.25">
      <c r="P158" s="109"/>
      <c r="Q158" s="109"/>
      <c r="R158" s="106"/>
      <c r="S158" s="106"/>
      <c r="T158" s="106"/>
      <c r="U158" s="106"/>
      <c r="V158" s="106"/>
      <c r="W158" s="106"/>
      <c r="X158" s="106"/>
      <c r="Y158" s="106"/>
      <c r="Z158" s="106"/>
      <c r="AA158" s="106"/>
      <c r="AB158" s="106"/>
      <c r="AC158" s="106"/>
      <c r="AD158" s="106"/>
      <c r="AE158" s="106"/>
      <c r="AF158" s="106"/>
      <c r="AG158" s="106"/>
      <c r="AH158" s="106"/>
      <c r="AI158" s="106"/>
      <c r="AJ158" s="106"/>
      <c r="AK158" s="106"/>
      <c r="AL158" s="106"/>
      <c r="AM158" s="106"/>
      <c r="AN158" s="106"/>
      <c r="AO158" s="106"/>
      <c r="AP158" s="106"/>
      <c r="AQ158" s="106"/>
      <c r="AR158" s="106"/>
      <c r="AS158" s="106"/>
      <c r="AT158" s="106"/>
      <c r="AU158" s="106"/>
      <c r="AV158" s="106"/>
      <c r="AW158" s="106"/>
      <c r="AX158" s="106"/>
      <c r="AY158" s="106"/>
      <c r="BB158" s="106"/>
      <c r="BC158" s="106"/>
      <c r="BD158" s="106"/>
      <c r="BE158" s="106"/>
      <c r="BF158" s="106"/>
      <c r="BG158" s="106"/>
      <c r="BH158" s="106"/>
      <c r="BI158" s="106"/>
      <c r="BJ158" s="106"/>
      <c r="BK158" s="2"/>
    </row>
    <row r="159" spans="16:63" s="107" customFormat="1" x14ac:dyDescent="0.25">
      <c r="P159" s="109"/>
      <c r="Q159" s="109"/>
      <c r="R159" s="106"/>
      <c r="S159" s="106"/>
      <c r="T159" s="106"/>
      <c r="U159" s="106"/>
      <c r="V159" s="106"/>
      <c r="W159" s="106"/>
      <c r="X159" s="106"/>
      <c r="Y159" s="106"/>
      <c r="Z159" s="106"/>
      <c r="AA159" s="106"/>
      <c r="AB159" s="106"/>
      <c r="AC159" s="106"/>
      <c r="AD159" s="106"/>
      <c r="AE159" s="106"/>
      <c r="AF159" s="106"/>
      <c r="AG159" s="106"/>
      <c r="AH159" s="106"/>
      <c r="AI159" s="106"/>
      <c r="AJ159" s="106"/>
      <c r="AK159" s="106"/>
      <c r="AL159" s="106"/>
      <c r="AM159" s="106"/>
      <c r="AN159" s="106"/>
      <c r="AO159" s="106"/>
      <c r="AP159" s="106"/>
      <c r="AQ159" s="106"/>
      <c r="AR159" s="106"/>
      <c r="AS159" s="106"/>
      <c r="AT159" s="106"/>
      <c r="AU159" s="106"/>
      <c r="AV159" s="106"/>
      <c r="AW159" s="106"/>
      <c r="AX159" s="106"/>
      <c r="AY159" s="106"/>
      <c r="BB159" s="106"/>
      <c r="BC159" s="106"/>
      <c r="BD159" s="106"/>
      <c r="BE159" s="106"/>
      <c r="BF159" s="106"/>
      <c r="BG159" s="106"/>
      <c r="BH159" s="106"/>
      <c r="BI159" s="106"/>
      <c r="BJ159" s="106"/>
      <c r="BK159" s="2"/>
    </row>
    <row r="160" spans="16:63" s="107" customFormat="1" x14ac:dyDescent="0.25">
      <c r="P160" s="109"/>
      <c r="Q160" s="109"/>
      <c r="R160" s="106"/>
      <c r="S160" s="106"/>
      <c r="T160" s="106"/>
      <c r="U160" s="106"/>
      <c r="V160" s="106"/>
      <c r="W160" s="106"/>
      <c r="X160" s="106"/>
      <c r="Y160" s="106"/>
      <c r="Z160" s="106"/>
      <c r="AA160" s="106"/>
      <c r="AB160" s="106"/>
      <c r="AC160" s="106"/>
      <c r="AD160" s="106"/>
      <c r="AE160" s="106"/>
      <c r="AF160" s="106"/>
      <c r="AG160" s="106"/>
      <c r="AH160" s="106"/>
      <c r="AI160" s="106"/>
      <c r="AJ160" s="106"/>
      <c r="AK160" s="106"/>
      <c r="AL160" s="106"/>
      <c r="AM160" s="106"/>
      <c r="AN160" s="106"/>
      <c r="AO160" s="106"/>
      <c r="AP160" s="106"/>
      <c r="AQ160" s="106"/>
      <c r="AR160" s="106"/>
      <c r="AS160" s="106"/>
      <c r="AT160" s="106"/>
      <c r="AU160" s="106"/>
      <c r="AV160" s="106"/>
      <c r="AW160" s="106"/>
      <c r="AX160" s="106"/>
      <c r="AY160" s="106"/>
      <c r="BB160" s="106"/>
      <c r="BC160" s="106"/>
      <c r="BD160" s="106"/>
      <c r="BE160" s="106"/>
      <c r="BF160" s="106"/>
      <c r="BG160" s="106"/>
      <c r="BH160" s="106"/>
      <c r="BI160" s="106"/>
      <c r="BJ160" s="106"/>
      <c r="BK160" s="2"/>
    </row>
    <row r="161" spans="16:63" s="107" customFormat="1" x14ac:dyDescent="0.25">
      <c r="P161" s="109"/>
      <c r="Q161" s="109"/>
      <c r="R161" s="106"/>
      <c r="S161" s="106"/>
      <c r="T161" s="106"/>
      <c r="U161" s="106"/>
      <c r="V161" s="106"/>
      <c r="W161" s="106"/>
      <c r="X161" s="106"/>
      <c r="Y161" s="106"/>
      <c r="Z161" s="106"/>
      <c r="AA161" s="106"/>
      <c r="AB161" s="106"/>
      <c r="AC161" s="106"/>
      <c r="AD161" s="106"/>
      <c r="AE161" s="106"/>
      <c r="AF161" s="106"/>
      <c r="AG161" s="106"/>
      <c r="AH161" s="106"/>
      <c r="AI161" s="106"/>
      <c r="AJ161" s="106"/>
      <c r="AK161" s="106"/>
      <c r="AL161" s="106"/>
      <c r="AM161" s="106"/>
      <c r="AN161" s="106"/>
      <c r="AO161" s="106"/>
      <c r="AP161" s="106"/>
      <c r="AQ161" s="106"/>
      <c r="AR161" s="106"/>
      <c r="AS161" s="106"/>
      <c r="AT161" s="106"/>
      <c r="AU161" s="106"/>
      <c r="AV161" s="106"/>
      <c r="AW161" s="106"/>
      <c r="AX161" s="106"/>
      <c r="AY161" s="106"/>
      <c r="BB161" s="106"/>
      <c r="BC161" s="106"/>
      <c r="BD161" s="106"/>
      <c r="BE161" s="106"/>
      <c r="BF161" s="106"/>
      <c r="BG161" s="106"/>
      <c r="BH161" s="106"/>
      <c r="BI161" s="106"/>
      <c r="BJ161" s="106"/>
      <c r="BK161" s="2"/>
    </row>
    <row r="162" spans="16:63" s="107" customFormat="1" x14ac:dyDescent="0.25">
      <c r="P162" s="109"/>
      <c r="Q162" s="109"/>
      <c r="R162" s="106"/>
      <c r="S162" s="106"/>
      <c r="T162" s="106"/>
      <c r="U162" s="106"/>
      <c r="V162" s="106"/>
      <c r="W162" s="106"/>
      <c r="X162" s="106"/>
      <c r="Y162" s="106"/>
      <c r="Z162" s="106"/>
      <c r="AA162" s="106"/>
      <c r="AB162" s="106"/>
      <c r="AC162" s="106"/>
      <c r="AD162" s="106"/>
      <c r="AE162" s="106"/>
      <c r="AF162" s="106"/>
      <c r="AG162" s="106"/>
      <c r="AH162" s="106"/>
      <c r="AI162" s="106"/>
      <c r="AJ162" s="106"/>
      <c r="AK162" s="106"/>
      <c r="AL162" s="106"/>
      <c r="AM162" s="106"/>
      <c r="AN162" s="106"/>
      <c r="AO162" s="106"/>
      <c r="AP162" s="106"/>
      <c r="AQ162" s="106"/>
      <c r="AR162" s="106"/>
      <c r="AS162" s="106"/>
      <c r="AT162" s="106"/>
      <c r="AU162" s="106"/>
      <c r="AV162" s="106"/>
      <c r="AW162" s="106"/>
      <c r="AX162" s="106"/>
      <c r="AY162" s="106"/>
      <c r="BB162" s="106"/>
      <c r="BC162" s="106"/>
      <c r="BD162" s="106"/>
      <c r="BE162" s="106"/>
      <c r="BF162" s="106"/>
      <c r="BG162" s="106"/>
      <c r="BH162" s="106"/>
      <c r="BI162" s="106"/>
      <c r="BJ162" s="106"/>
      <c r="BK162" s="2"/>
    </row>
    <row r="163" spans="16:63" s="107" customFormat="1" x14ac:dyDescent="0.25">
      <c r="P163" s="109"/>
      <c r="Q163" s="109"/>
      <c r="R163" s="106"/>
      <c r="S163" s="106"/>
      <c r="T163" s="106"/>
      <c r="U163" s="106"/>
      <c r="V163" s="106"/>
      <c r="W163" s="106"/>
      <c r="X163" s="106"/>
      <c r="Y163" s="106"/>
      <c r="Z163" s="106"/>
      <c r="AA163" s="106"/>
      <c r="AB163" s="106"/>
      <c r="AC163" s="106"/>
      <c r="AD163" s="106"/>
      <c r="AE163" s="106"/>
      <c r="AF163" s="106"/>
      <c r="AG163" s="106"/>
      <c r="AH163" s="106"/>
      <c r="AI163" s="106"/>
      <c r="AJ163" s="106"/>
      <c r="AK163" s="106"/>
      <c r="AL163" s="106"/>
      <c r="AM163" s="106"/>
      <c r="AN163" s="106"/>
      <c r="AO163" s="106"/>
      <c r="AP163" s="106"/>
      <c r="AQ163" s="106"/>
      <c r="AR163" s="106"/>
      <c r="AS163" s="106"/>
      <c r="AT163" s="106"/>
      <c r="AU163" s="106"/>
      <c r="AV163" s="106"/>
      <c r="AW163" s="106"/>
      <c r="AX163" s="106"/>
      <c r="AY163" s="106"/>
      <c r="BB163" s="106"/>
      <c r="BC163" s="106"/>
      <c r="BD163" s="106"/>
      <c r="BE163" s="106"/>
      <c r="BF163" s="106"/>
      <c r="BG163" s="106"/>
      <c r="BH163" s="106"/>
      <c r="BI163" s="106"/>
      <c r="BJ163" s="106"/>
      <c r="BK163" s="2"/>
    </row>
    <row r="164" spans="16:63" s="107" customFormat="1" x14ac:dyDescent="0.25">
      <c r="P164" s="109"/>
      <c r="Q164" s="109"/>
      <c r="R164" s="106"/>
      <c r="S164" s="106"/>
      <c r="T164" s="106"/>
      <c r="U164" s="106"/>
      <c r="V164" s="106"/>
      <c r="W164" s="106"/>
      <c r="X164" s="106"/>
      <c r="Y164" s="106"/>
      <c r="Z164" s="106"/>
      <c r="AA164" s="106"/>
      <c r="AB164" s="106"/>
      <c r="AC164" s="106"/>
      <c r="AD164" s="106"/>
      <c r="AE164" s="106"/>
      <c r="AF164" s="106"/>
      <c r="AG164" s="106"/>
      <c r="AH164" s="106"/>
      <c r="AI164" s="106"/>
      <c r="AJ164" s="106"/>
      <c r="AK164" s="106"/>
      <c r="AL164" s="106"/>
      <c r="AM164" s="106"/>
      <c r="AN164" s="106"/>
      <c r="AO164" s="106"/>
      <c r="AP164" s="106"/>
      <c r="AQ164" s="106"/>
      <c r="AR164" s="106"/>
      <c r="AS164" s="106"/>
      <c r="AT164" s="106"/>
      <c r="AU164" s="106"/>
      <c r="AV164" s="106"/>
      <c r="AW164" s="106"/>
      <c r="AX164" s="106"/>
      <c r="AY164" s="106"/>
      <c r="BB164" s="106"/>
      <c r="BC164" s="106"/>
      <c r="BD164" s="106"/>
      <c r="BE164" s="106"/>
      <c r="BF164" s="106"/>
      <c r="BG164" s="106"/>
      <c r="BH164" s="106"/>
      <c r="BI164" s="106"/>
      <c r="BJ164" s="106"/>
      <c r="BK164" s="2"/>
    </row>
    <row r="165" spans="16:63" s="107" customFormat="1" x14ac:dyDescent="0.25">
      <c r="P165" s="109"/>
      <c r="Q165" s="109"/>
      <c r="R165" s="106"/>
      <c r="S165" s="106"/>
      <c r="T165" s="106"/>
      <c r="U165" s="106"/>
      <c r="V165" s="106"/>
      <c r="W165" s="106"/>
      <c r="X165" s="106"/>
      <c r="Y165" s="106"/>
      <c r="Z165" s="106"/>
      <c r="AA165" s="106"/>
      <c r="AB165" s="106"/>
      <c r="AC165" s="106"/>
      <c r="AD165" s="106"/>
      <c r="AE165" s="106"/>
      <c r="AF165" s="106"/>
      <c r="AG165" s="106"/>
      <c r="AH165" s="106"/>
      <c r="AI165" s="106"/>
      <c r="AJ165" s="106"/>
      <c r="AK165" s="106"/>
      <c r="AL165" s="106"/>
      <c r="AM165" s="106"/>
      <c r="AN165" s="106"/>
      <c r="AO165" s="106"/>
      <c r="AP165" s="106"/>
      <c r="AQ165" s="106"/>
      <c r="AR165" s="106"/>
      <c r="AS165" s="106"/>
      <c r="AT165" s="106"/>
      <c r="AU165" s="106"/>
      <c r="AV165" s="106"/>
      <c r="AW165" s="106"/>
      <c r="AX165" s="106"/>
      <c r="AY165" s="106"/>
      <c r="BB165" s="106"/>
      <c r="BC165" s="106"/>
      <c r="BD165" s="106"/>
      <c r="BE165" s="106"/>
      <c r="BF165" s="106"/>
      <c r="BG165" s="106"/>
      <c r="BH165" s="106"/>
      <c r="BI165" s="106"/>
      <c r="BJ165" s="106"/>
      <c r="BK165" s="2"/>
    </row>
    <row r="166" spans="16:63" s="107" customFormat="1" x14ac:dyDescent="0.25">
      <c r="P166" s="109"/>
      <c r="Q166" s="109"/>
      <c r="R166" s="106"/>
      <c r="S166" s="106"/>
      <c r="T166" s="106"/>
      <c r="U166" s="106"/>
      <c r="V166" s="106"/>
      <c r="W166" s="106"/>
      <c r="X166" s="106"/>
      <c r="Y166" s="106"/>
      <c r="Z166" s="106"/>
      <c r="AA166" s="106"/>
      <c r="AB166" s="106"/>
      <c r="AC166" s="106"/>
      <c r="AD166" s="106"/>
      <c r="AE166" s="106"/>
      <c r="AF166" s="106"/>
      <c r="AG166" s="106"/>
      <c r="AH166" s="106"/>
      <c r="AI166" s="106"/>
      <c r="AJ166" s="106"/>
      <c r="AK166" s="106"/>
      <c r="AL166" s="106"/>
      <c r="AM166" s="106"/>
      <c r="AN166" s="106"/>
      <c r="AO166" s="106"/>
      <c r="AP166" s="106"/>
      <c r="AQ166" s="106"/>
      <c r="AR166" s="106"/>
      <c r="AS166" s="106"/>
      <c r="AT166" s="106"/>
      <c r="AU166" s="106"/>
      <c r="AV166" s="106"/>
      <c r="AW166" s="106"/>
      <c r="AX166" s="106"/>
      <c r="AY166" s="106"/>
      <c r="BB166" s="106"/>
      <c r="BC166" s="106"/>
      <c r="BD166" s="106"/>
      <c r="BE166" s="106"/>
      <c r="BF166" s="106"/>
      <c r="BG166" s="106"/>
      <c r="BH166" s="106"/>
      <c r="BI166" s="106"/>
      <c r="BJ166" s="106"/>
      <c r="BK166" s="2"/>
    </row>
    <row r="167" spans="16:63" s="107" customFormat="1" x14ac:dyDescent="0.25">
      <c r="P167" s="109"/>
      <c r="Q167" s="109"/>
      <c r="R167" s="106"/>
      <c r="S167" s="106"/>
      <c r="T167" s="106"/>
      <c r="U167" s="106"/>
      <c r="V167" s="106"/>
      <c r="W167" s="106"/>
      <c r="X167" s="106"/>
      <c r="Y167" s="106"/>
      <c r="Z167" s="106"/>
      <c r="AA167" s="106"/>
      <c r="AB167" s="106"/>
      <c r="AC167" s="106"/>
      <c r="AD167" s="106"/>
      <c r="AE167" s="106"/>
      <c r="AF167" s="106"/>
      <c r="AG167" s="106"/>
      <c r="AH167" s="106"/>
      <c r="AI167" s="106"/>
      <c r="AJ167" s="106"/>
      <c r="AK167" s="106"/>
      <c r="AL167" s="106"/>
      <c r="AM167" s="106"/>
      <c r="AN167" s="106"/>
      <c r="AO167" s="106"/>
      <c r="AP167" s="106"/>
      <c r="AQ167" s="106"/>
      <c r="AR167" s="106"/>
      <c r="AS167" s="106"/>
      <c r="AT167" s="106"/>
      <c r="AU167" s="106"/>
      <c r="AV167" s="106"/>
      <c r="AW167" s="106"/>
      <c r="AX167" s="106"/>
      <c r="AY167" s="106"/>
      <c r="BB167" s="106"/>
      <c r="BC167" s="106"/>
      <c r="BD167" s="106"/>
      <c r="BE167" s="106"/>
      <c r="BF167" s="106"/>
      <c r="BG167" s="106"/>
      <c r="BH167" s="106"/>
      <c r="BI167" s="106"/>
      <c r="BJ167" s="106"/>
      <c r="BK167" s="2"/>
    </row>
    <row r="168" spans="16:63" s="107" customFormat="1" x14ac:dyDescent="0.25">
      <c r="P168" s="109"/>
      <c r="Q168" s="109"/>
      <c r="R168" s="106"/>
      <c r="S168" s="106"/>
      <c r="T168" s="106"/>
      <c r="U168" s="106"/>
      <c r="V168" s="106"/>
      <c r="W168" s="106"/>
      <c r="X168" s="106"/>
      <c r="Y168" s="106"/>
      <c r="Z168" s="106"/>
      <c r="AA168" s="106"/>
      <c r="AB168" s="106"/>
      <c r="AC168" s="106"/>
      <c r="AD168" s="106"/>
      <c r="AE168" s="106"/>
      <c r="AF168" s="106"/>
      <c r="AG168" s="106"/>
      <c r="AH168" s="106"/>
      <c r="AI168" s="106"/>
      <c r="AJ168" s="106"/>
      <c r="AK168" s="106"/>
      <c r="AL168" s="106"/>
      <c r="AM168" s="106"/>
      <c r="AN168" s="106"/>
      <c r="AO168" s="106"/>
      <c r="AP168" s="106"/>
      <c r="AQ168" s="106"/>
      <c r="AR168" s="106"/>
      <c r="AS168" s="106"/>
      <c r="AT168" s="106"/>
      <c r="AU168" s="106"/>
      <c r="AV168" s="106"/>
      <c r="AW168" s="106"/>
      <c r="AX168" s="106"/>
      <c r="AY168" s="106"/>
      <c r="BB168" s="106"/>
      <c r="BC168" s="106"/>
      <c r="BD168" s="106"/>
      <c r="BE168" s="106"/>
      <c r="BF168" s="106"/>
      <c r="BG168" s="106"/>
      <c r="BH168" s="106"/>
      <c r="BI168" s="106"/>
      <c r="BJ168" s="106"/>
      <c r="BK168" s="2"/>
    </row>
    <row r="169" spans="16:63" s="107" customFormat="1" x14ac:dyDescent="0.25">
      <c r="P169" s="109"/>
      <c r="Q169" s="109"/>
      <c r="R169" s="106"/>
      <c r="S169" s="106"/>
      <c r="T169" s="106"/>
      <c r="U169" s="106"/>
      <c r="V169" s="106"/>
      <c r="W169" s="106"/>
      <c r="X169" s="106"/>
      <c r="Y169" s="106"/>
      <c r="Z169" s="106"/>
      <c r="AA169" s="106"/>
      <c r="AB169" s="106"/>
      <c r="AC169" s="106"/>
      <c r="AD169" s="106"/>
      <c r="AE169" s="106"/>
      <c r="AF169" s="106"/>
      <c r="AG169" s="106"/>
      <c r="AH169" s="106"/>
      <c r="AI169" s="106"/>
      <c r="AJ169" s="106"/>
      <c r="AK169" s="106"/>
      <c r="AL169" s="106"/>
      <c r="AM169" s="106"/>
      <c r="AN169" s="106"/>
      <c r="AO169" s="106"/>
      <c r="AP169" s="106"/>
      <c r="AQ169" s="106"/>
      <c r="AR169" s="106"/>
      <c r="AS169" s="106"/>
      <c r="AT169" s="106"/>
      <c r="AU169" s="106"/>
      <c r="AV169" s="106"/>
      <c r="AW169" s="106"/>
      <c r="AX169" s="106"/>
      <c r="AY169" s="106"/>
      <c r="BB169" s="106"/>
      <c r="BC169" s="106"/>
      <c r="BD169" s="106"/>
      <c r="BE169" s="106"/>
      <c r="BF169" s="106"/>
      <c r="BG169" s="106"/>
      <c r="BH169" s="106"/>
      <c r="BI169" s="106"/>
      <c r="BJ169" s="106"/>
      <c r="BK169" s="2"/>
    </row>
    <row r="170" spans="16:63" s="107" customFormat="1" x14ac:dyDescent="0.25">
      <c r="P170" s="109"/>
      <c r="Q170" s="109"/>
      <c r="R170" s="106"/>
      <c r="S170" s="106"/>
      <c r="T170" s="106"/>
      <c r="U170" s="106"/>
      <c r="V170" s="106"/>
      <c r="W170" s="106"/>
      <c r="X170" s="106"/>
      <c r="Y170" s="106"/>
      <c r="Z170" s="106"/>
      <c r="AA170" s="106"/>
      <c r="AB170" s="106"/>
      <c r="AC170" s="106"/>
      <c r="AD170" s="106"/>
      <c r="AE170" s="106"/>
      <c r="AF170" s="106"/>
      <c r="AG170" s="106"/>
      <c r="AH170" s="106"/>
      <c r="AI170" s="106"/>
      <c r="AJ170" s="106"/>
      <c r="AK170" s="106"/>
      <c r="AL170" s="106"/>
      <c r="AM170" s="106"/>
      <c r="AN170" s="106"/>
      <c r="AO170" s="106"/>
      <c r="AP170" s="106"/>
      <c r="AQ170" s="106"/>
      <c r="AR170" s="106"/>
      <c r="AS170" s="106"/>
      <c r="AT170" s="106"/>
      <c r="AU170" s="106"/>
      <c r="AV170" s="106"/>
      <c r="AW170" s="106"/>
      <c r="AX170" s="106"/>
      <c r="AY170" s="106"/>
      <c r="BB170" s="106"/>
      <c r="BC170" s="106"/>
      <c r="BD170" s="106"/>
      <c r="BE170" s="106"/>
      <c r="BF170" s="106"/>
      <c r="BG170" s="106"/>
      <c r="BH170" s="106"/>
      <c r="BI170" s="106"/>
      <c r="BJ170" s="106"/>
      <c r="BK170" s="2"/>
    </row>
    <row r="171" spans="16:63" s="107" customFormat="1" x14ac:dyDescent="0.25">
      <c r="P171" s="109"/>
      <c r="Q171" s="109"/>
      <c r="R171" s="106"/>
      <c r="S171" s="106"/>
      <c r="T171" s="106"/>
      <c r="U171" s="106"/>
      <c r="V171" s="106"/>
      <c r="W171" s="106"/>
      <c r="X171" s="106"/>
      <c r="Y171" s="106"/>
      <c r="Z171" s="106"/>
      <c r="AA171" s="106"/>
      <c r="AB171" s="106"/>
      <c r="AC171" s="106"/>
      <c r="AD171" s="106"/>
      <c r="AE171" s="106"/>
      <c r="AF171" s="106"/>
      <c r="AG171" s="106"/>
      <c r="AH171" s="106"/>
      <c r="AI171" s="106"/>
      <c r="AJ171" s="106"/>
      <c r="AK171" s="106"/>
      <c r="AL171" s="106"/>
      <c r="AM171" s="106"/>
      <c r="AN171" s="106"/>
      <c r="AO171" s="106"/>
      <c r="AP171" s="106"/>
      <c r="AQ171" s="106"/>
      <c r="AR171" s="106"/>
      <c r="AS171" s="106"/>
      <c r="AT171" s="106"/>
      <c r="AU171" s="106"/>
      <c r="AV171" s="106"/>
      <c r="AW171" s="106"/>
      <c r="AX171" s="106"/>
      <c r="AY171" s="106"/>
      <c r="BB171" s="106"/>
      <c r="BC171" s="106"/>
      <c r="BD171" s="106"/>
      <c r="BE171" s="106"/>
      <c r="BF171" s="106"/>
      <c r="BG171" s="106"/>
      <c r="BH171" s="106"/>
      <c r="BI171" s="106"/>
      <c r="BJ171" s="106"/>
      <c r="BK171" s="2"/>
    </row>
    <row r="172" spans="16:63" s="107" customFormat="1" x14ac:dyDescent="0.25">
      <c r="P172" s="109"/>
      <c r="Q172" s="109"/>
      <c r="R172" s="106"/>
      <c r="S172" s="106"/>
      <c r="T172" s="106"/>
      <c r="U172" s="106"/>
      <c r="V172" s="106"/>
      <c r="W172" s="106"/>
      <c r="X172" s="106"/>
      <c r="Y172" s="106"/>
      <c r="Z172" s="106"/>
      <c r="AA172" s="106"/>
      <c r="AB172" s="106"/>
      <c r="AC172" s="106"/>
      <c r="AD172" s="106"/>
      <c r="AE172" s="106"/>
      <c r="AF172" s="106"/>
      <c r="AG172" s="106"/>
      <c r="AH172" s="106"/>
      <c r="AI172" s="106"/>
      <c r="AJ172" s="106"/>
      <c r="AK172" s="106"/>
      <c r="AL172" s="106"/>
      <c r="AM172" s="106"/>
      <c r="AN172" s="106"/>
      <c r="AO172" s="106"/>
      <c r="AP172" s="106"/>
      <c r="AQ172" s="106"/>
      <c r="AR172" s="106"/>
      <c r="AS172" s="106"/>
      <c r="AT172" s="106"/>
      <c r="AU172" s="106"/>
      <c r="AV172" s="106"/>
      <c r="AW172" s="106"/>
      <c r="AX172" s="106"/>
      <c r="AY172" s="106"/>
      <c r="BB172" s="106"/>
      <c r="BC172" s="106"/>
      <c r="BD172" s="106"/>
      <c r="BE172" s="106"/>
      <c r="BF172" s="106"/>
      <c r="BG172" s="106"/>
      <c r="BH172" s="106"/>
      <c r="BI172" s="106"/>
      <c r="BJ172" s="106"/>
      <c r="BK172" s="2"/>
    </row>
    <row r="173" spans="16:63" s="107" customFormat="1" x14ac:dyDescent="0.25">
      <c r="P173" s="109"/>
      <c r="Q173" s="109"/>
      <c r="R173" s="106"/>
      <c r="S173" s="106"/>
      <c r="T173" s="106"/>
      <c r="U173" s="106"/>
      <c r="V173" s="106"/>
      <c r="W173" s="106"/>
      <c r="X173" s="106"/>
      <c r="Y173" s="106"/>
      <c r="Z173" s="106"/>
      <c r="AA173" s="106"/>
      <c r="AB173" s="106"/>
      <c r="AC173" s="106"/>
      <c r="AD173" s="106"/>
      <c r="AE173" s="106"/>
      <c r="AF173" s="106"/>
      <c r="AG173" s="106"/>
      <c r="AH173" s="106"/>
      <c r="AI173" s="106"/>
      <c r="AJ173" s="106"/>
      <c r="AK173" s="106"/>
      <c r="AL173" s="106"/>
      <c r="AM173" s="106"/>
      <c r="AN173" s="106"/>
      <c r="AO173" s="106"/>
      <c r="AP173" s="106"/>
      <c r="AQ173" s="106"/>
      <c r="AR173" s="106"/>
      <c r="AS173" s="106"/>
      <c r="AT173" s="106"/>
      <c r="AU173" s="106"/>
      <c r="AV173" s="106"/>
      <c r="AW173" s="106"/>
      <c r="AX173" s="106"/>
      <c r="AY173" s="106"/>
      <c r="BB173" s="106"/>
      <c r="BC173" s="106"/>
      <c r="BD173" s="106"/>
      <c r="BE173" s="106"/>
      <c r="BF173" s="106"/>
      <c r="BG173" s="106"/>
      <c r="BH173" s="106"/>
      <c r="BI173" s="106"/>
      <c r="BJ173" s="106"/>
      <c r="BK173" s="2"/>
    </row>
    <row r="174" spans="16:63" s="107" customFormat="1" x14ac:dyDescent="0.25">
      <c r="P174" s="109"/>
      <c r="Q174" s="109"/>
      <c r="R174" s="106"/>
      <c r="S174" s="106"/>
      <c r="T174" s="106"/>
      <c r="U174" s="106"/>
      <c r="V174" s="106"/>
      <c r="W174" s="106"/>
      <c r="X174" s="106"/>
      <c r="Y174" s="106"/>
      <c r="Z174" s="106"/>
      <c r="AA174" s="106"/>
      <c r="AB174" s="106"/>
      <c r="AC174" s="106"/>
      <c r="AD174" s="106"/>
      <c r="AE174" s="106"/>
      <c r="AF174" s="106"/>
      <c r="AG174" s="106"/>
      <c r="AH174" s="106"/>
      <c r="AI174" s="106"/>
      <c r="AJ174" s="106"/>
      <c r="AK174" s="106"/>
      <c r="AL174" s="106"/>
      <c r="AM174" s="106"/>
      <c r="AN174" s="106"/>
      <c r="AO174" s="106"/>
      <c r="AP174" s="106"/>
      <c r="AQ174" s="106"/>
      <c r="AR174" s="106"/>
      <c r="AS174" s="106"/>
      <c r="AT174" s="106"/>
      <c r="AU174" s="106"/>
      <c r="AV174" s="106"/>
      <c r="AW174" s="106"/>
      <c r="AX174" s="106"/>
      <c r="AY174" s="106"/>
      <c r="BB174" s="106"/>
      <c r="BC174" s="106"/>
      <c r="BD174" s="106"/>
      <c r="BE174" s="106"/>
      <c r="BF174" s="106"/>
      <c r="BG174" s="106"/>
      <c r="BH174" s="106"/>
      <c r="BI174" s="106"/>
      <c r="BJ174" s="106"/>
      <c r="BK174" s="2"/>
    </row>
    <row r="175" spans="16:63" s="107" customFormat="1" x14ac:dyDescent="0.25">
      <c r="P175" s="109"/>
      <c r="Q175" s="109"/>
      <c r="R175" s="106"/>
      <c r="S175" s="106"/>
      <c r="T175" s="106"/>
      <c r="U175" s="106"/>
      <c r="V175" s="106"/>
      <c r="W175" s="106"/>
      <c r="X175" s="106"/>
      <c r="Y175" s="106"/>
      <c r="Z175" s="106"/>
      <c r="AA175" s="106"/>
      <c r="AB175" s="106"/>
      <c r="AC175" s="106"/>
      <c r="AD175" s="106"/>
      <c r="AE175" s="106"/>
      <c r="AF175" s="106"/>
      <c r="AG175" s="106"/>
      <c r="AH175" s="106"/>
      <c r="AI175" s="106"/>
      <c r="AJ175" s="106"/>
      <c r="AK175" s="106"/>
      <c r="AL175" s="106"/>
      <c r="AM175" s="106"/>
      <c r="AN175" s="106"/>
      <c r="AO175" s="106"/>
      <c r="AP175" s="106"/>
      <c r="AQ175" s="106"/>
      <c r="AR175" s="106"/>
      <c r="AS175" s="106"/>
      <c r="AT175" s="106"/>
      <c r="AU175" s="106"/>
      <c r="AV175" s="106"/>
      <c r="AW175" s="106"/>
      <c r="AX175" s="106"/>
      <c r="AY175" s="106"/>
      <c r="BB175" s="106"/>
      <c r="BC175" s="106"/>
      <c r="BD175" s="106"/>
      <c r="BE175" s="106"/>
      <c r="BF175" s="106"/>
      <c r="BG175" s="106"/>
      <c r="BH175" s="106"/>
      <c r="BI175" s="106"/>
      <c r="BJ175" s="106"/>
      <c r="BK175" s="2"/>
    </row>
    <row r="176" spans="16:63" s="107" customFormat="1" x14ac:dyDescent="0.25">
      <c r="P176" s="109"/>
      <c r="Q176" s="109"/>
      <c r="R176" s="106"/>
      <c r="S176" s="106"/>
      <c r="T176" s="106"/>
      <c r="U176" s="106"/>
      <c r="V176" s="106"/>
      <c r="W176" s="106"/>
      <c r="X176" s="106"/>
      <c r="Y176" s="106"/>
      <c r="Z176" s="106"/>
      <c r="AA176" s="106"/>
      <c r="AB176" s="106"/>
      <c r="AC176" s="106"/>
      <c r="AD176" s="106"/>
      <c r="AE176" s="106"/>
      <c r="AF176" s="106"/>
      <c r="AG176" s="106"/>
      <c r="AH176" s="106"/>
      <c r="AI176" s="106"/>
      <c r="AJ176" s="106"/>
      <c r="AK176" s="106"/>
      <c r="AL176" s="106"/>
      <c r="AM176" s="106"/>
      <c r="AN176" s="106"/>
      <c r="AO176" s="106"/>
      <c r="AP176" s="106"/>
      <c r="AQ176" s="106"/>
      <c r="AR176" s="106"/>
      <c r="AS176" s="106"/>
      <c r="AT176" s="106"/>
      <c r="AU176" s="106"/>
      <c r="AV176" s="106"/>
      <c r="AW176" s="106"/>
      <c r="AX176" s="106"/>
      <c r="AY176" s="106"/>
      <c r="BB176" s="106"/>
      <c r="BC176" s="106"/>
      <c r="BD176" s="106"/>
      <c r="BE176" s="106"/>
      <c r="BF176" s="106"/>
      <c r="BG176" s="106"/>
      <c r="BH176" s="106"/>
      <c r="BI176" s="106"/>
      <c r="BJ176" s="106"/>
      <c r="BK176" s="2"/>
    </row>
    <row r="177" spans="16:63" s="107" customFormat="1" x14ac:dyDescent="0.25">
      <c r="P177" s="109"/>
      <c r="Q177" s="109"/>
      <c r="R177" s="106"/>
      <c r="S177" s="106"/>
      <c r="T177" s="106"/>
      <c r="U177" s="106"/>
      <c r="V177" s="106"/>
      <c r="W177" s="106"/>
      <c r="X177" s="106"/>
      <c r="Y177" s="106"/>
      <c r="Z177" s="106"/>
      <c r="AA177" s="106"/>
      <c r="AB177" s="106"/>
      <c r="AC177" s="106"/>
      <c r="AD177" s="106"/>
      <c r="AE177" s="106"/>
      <c r="AF177" s="106"/>
      <c r="AG177" s="106"/>
      <c r="AH177" s="106"/>
      <c r="AI177" s="106"/>
      <c r="AJ177" s="106"/>
      <c r="AK177" s="106"/>
      <c r="AL177" s="106"/>
      <c r="AM177" s="106"/>
      <c r="AN177" s="106"/>
      <c r="AO177" s="106"/>
      <c r="AP177" s="106"/>
      <c r="AQ177" s="106"/>
      <c r="AR177" s="106"/>
      <c r="AS177" s="106"/>
      <c r="AT177" s="106"/>
      <c r="AU177" s="106"/>
      <c r="AV177" s="106"/>
      <c r="AW177" s="106"/>
      <c r="AX177" s="106"/>
      <c r="AY177" s="106"/>
      <c r="BB177" s="106"/>
      <c r="BC177" s="106"/>
      <c r="BD177" s="106"/>
      <c r="BE177" s="106"/>
      <c r="BF177" s="106"/>
      <c r="BG177" s="106"/>
      <c r="BH177" s="106"/>
      <c r="BI177" s="106"/>
      <c r="BJ177" s="106"/>
      <c r="BK177" s="2"/>
    </row>
    <row r="178" spans="16:63" s="107" customFormat="1" x14ac:dyDescent="0.25">
      <c r="P178" s="109"/>
      <c r="Q178" s="109"/>
      <c r="R178" s="106"/>
      <c r="S178" s="106"/>
      <c r="T178" s="106"/>
      <c r="U178" s="106"/>
      <c r="V178" s="106"/>
      <c r="W178" s="106"/>
      <c r="X178" s="106"/>
      <c r="Y178" s="106"/>
      <c r="Z178" s="106"/>
      <c r="AA178" s="106"/>
      <c r="AB178" s="106"/>
      <c r="AC178" s="106"/>
      <c r="AD178" s="106"/>
      <c r="AE178" s="106"/>
      <c r="AF178" s="106"/>
      <c r="AG178" s="106"/>
      <c r="AH178" s="106"/>
      <c r="AI178" s="106"/>
      <c r="AJ178" s="106"/>
      <c r="AK178" s="106"/>
      <c r="AL178" s="106"/>
      <c r="AM178" s="106"/>
      <c r="AN178" s="106"/>
      <c r="AO178" s="106"/>
      <c r="AP178" s="106"/>
      <c r="AQ178" s="106"/>
      <c r="AR178" s="106"/>
      <c r="AS178" s="106"/>
      <c r="AT178" s="106"/>
      <c r="AU178" s="106"/>
      <c r="AV178" s="106"/>
      <c r="AW178" s="106"/>
      <c r="AX178" s="106"/>
      <c r="AY178" s="106"/>
      <c r="BB178" s="106"/>
      <c r="BC178" s="106"/>
      <c r="BD178" s="106"/>
      <c r="BE178" s="106"/>
      <c r="BF178" s="106"/>
      <c r="BG178" s="106"/>
      <c r="BH178" s="106"/>
      <c r="BI178" s="106"/>
      <c r="BJ178" s="106"/>
      <c r="BK178" s="2"/>
    </row>
    <row r="179" spans="16:63" s="107" customFormat="1" x14ac:dyDescent="0.25">
      <c r="P179" s="109"/>
      <c r="Q179" s="109"/>
      <c r="R179" s="106"/>
      <c r="S179" s="106"/>
      <c r="T179" s="106"/>
      <c r="U179" s="106"/>
      <c r="V179" s="106"/>
      <c r="W179" s="106"/>
      <c r="X179" s="106"/>
      <c r="Y179" s="106"/>
      <c r="Z179" s="106"/>
      <c r="AA179" s="106"/>
      <c r="AB179" s="106"/>
      <c r="AC179" s="106"/>
      <c r="AD179" s="106"/>
      <c r="AE179" s="106"/>
      <c r="AF179" s="106"/>
      <c r="AG179" s="106"/>
      <c r="AH179" s="106"/>
      <c r="AI179" s="106"/>
      <c r="AJ179" s="106"/>
      <c r="AK179" s="106"/>
      <c r="AL179" s="106"/>
      <c r="AM179" s="106"/>
      <c r="AN179" s="106"/>
      <c r="AO179" s="106"/>
      <c r="AP179" s="106"/>
      <c r="AQ179" s="106"/>
      <c r="AR179" s="106"/>
      <c r="AS179" s="106"/>
      <c r="AT179" s="106"/>
      <c r="AU179" s="106"/>
      <c r="AV179" s="106"/>
      <c r="AW179" s="106"/>
      <c r="AX179" s="106"/>
      <c r="AY179" s="106"/>
      <c r="BB179" s="106"/>
      <c r="BC179" s="106"/>
      <c r="BD179" s="106"/>
      <c r="BE179" s="106"/>
      <c r="BF179" s="106"/>
      <c r="BG179" s="106"/>
      <c r="BH179" s="106"/>
      <c r="BI179" s="106"/>
      <c r="BJ179" s="106"/>
      <c r="BK179" s="2"/>
    </row>
    <row r="180" spans="16:63" s="107" customFormat="1" x14ac:dyDescent="0.25">
      <c r="P180" s="109"/>
      <c r="Q180" s="109"/>
      <c r="R180" s="106"/>
      <c r="S180" s="106"/>
      <c r="T180" s="106"/>
      <c r="U180" s="106"/>
      <c r="V180" s="106"/>
      <c r="W180" s="106"/>
      <c r="X180" s="106"/>
      <c r="Y180" s="106"/>
      <c r="Z180" s="106"/>
      <c r="AA180" s="106"/>
      <c r="AB180" s="106"/>
      <c r="AC180" s="106"/>
      <c r="AD180" s="106"/>
      <c r="AE180" s="106"/>
      <c r="AF180" s="106"/>
      <c r="AG180" s="106"/>
      <c r="AH180" s="106"/>
      <c r="AI180" s="106"/>
      <c r="AJ180" s="106"/>
      <c r="AK180" s="106"/>
      <c r="AL180" s="106"/>
      <c r="AM180" s="106"/>
      <c r="AN180" s="106"/>
      <c r="AO180" s="106"/>
      <c r="AP180" s="106"/>
      <c r="AQ180" s="106"/>
      <c r="AR180" s="106"/>
      <c r="AS180" s="106"/>
      <c r="AT180" s="106"/>
      <c r="AU180" s="106"/>
      <c r="AV180" s="106"/>
      <c r="AW180" s="106"/>
      <c r="AX180" s="106"/>
      <c r="AY180" s="106"/>
      <c r="BB180" s="106"/>
      <c r="BC180" s="106"/>
      <c r="BD180" s="106"/>
      <c r="BE180" s="106"/>
      <c r="BF180" s="106"/>
      <c r="BG180" s="106"/>
      <c r="BH180" s="106"/>
      <c r="BI180" s="106"/>
      <c r="BJ180" s="106"/>
      <c r="BK180" s="2"/>
    </row>
    <row r="181" spans="16:63" s="107" customFormat="1" x14ac:dyDescent="0.25">
      <c r="P181" s="109"/>
      <c r="Q181" s="109"/>
      <c r="R181" s="106"/>
      <c r="S181" s="106"/>
      <c r="T181" s="106"/>
      <c r="U181" s="106"/>
      <c r="V181" s="106"/>
      <c r="W181" s="106"/>
      <c r="X181" s="106"/>
      <c r="Y181" s="106"/>
      <c r="Z181" s="106"/>
      <c r="AA181" s="106"/>
      <c r="AB181" s="106"/>
      <c r="AC181" s="106"/>
      <c r="AD181" s="106"/>
      <c r="AE181" s="106"/>
      <c r="AF181" s="106"/>
      <c r="AG181" s="106"/>
      <c r="AH181" s="106"/>
      <c r="AI181" s="106"/>
      <c r="AJ181" s="106"/>
      <c r="AK181" s="106"/>
      <c r="AL181" s="106"/>
      <c r="AM181" s="106"/>
      <c r="AN181" s="106"/>
      <c r="AO181" s="106"/>
      <c r="AP181" s="106"/>
      <c r="AQ181" s="106"/>
      <c r="AR181" s="106"/>
      <c r="AS181" s="106"/>
      <c r="AT181" s="106"/>
      <c r="AU181" s="106"/>
      <c r="AV181" s="106"/>
      <c r="AW181" s="106"/>
      <c r="AX181" s="106"/>
      <c r="AY181" s="106"/>
      <c r="BB181" s="106"/>
      <c r="BC181" s="106"/>
      <c r="BD181" s="106"/>
      <c r="BE181" s="106"/>
      <c r="BF181" s="106"/>
      <c r="BG181" s="106"/>
      <c r="BH181" s="106"/>
      <c r="BI181" s="106"/>
      <c r="BJ181" s="106"/>
      <c r="BK181" s="2"/>
    </row>
    <row r="182" spans="16:63" s="107" customFormat="1" x14ac:dyDescent="0.25">
      <c r="P182" s="109"/>
      <c r="Q182" s="109"/>
      <c r="R182" s="106"/>
      <c r="S182" s="106"/>
      <c r="T182" s="106"/>
      <c r="U182" s="106"/>
      <c r="V182" s="106"/>
      <c r="W182" s="106"/>
      <c r="X182" s="106"/>
      <c r="Y182" s="106"/>
      <c r="Z182" s="106"/>
      <c r="AA182" s="106"/>
      <c r="AB182" s="106"/>
      <c r="AC182" s="106"/>
      <c r="AD182" s="106"/>
      <c r="AE182" s="106"/>
      <c r="AF182" s="106"/>
      <c r="AG182" s="106"/>
      <c r="AH182" s="106"/>
      <c r="AI182" s="106"/>
      <c r="AJ182" s="106"/>
      <c r="AK182" s="106"/>
      <c r="AL182" s="106"/>
      <c r="AM182" s="106"/>
      <c r="AN182" s="106"/>
      <c r="AO182" s="106"/>
      <c r="AP182" s="106"/>
      <c r="AQ182" s="106"/>
      <c r="AR182" s="106"/>
      <c r="AS182" s="106"/>
      <c r="AT182" s="106"/>
      <c r="AU182" s="106"/>
      <c r="AV182" s="106"/>
      <c r="AW182" s="106"/>
      <c r="AX182" s="106"/>
      <c r="AY182" s="106"/>
      <c r="BB182" s="106"/>
      <c r="BC182" s="106"/>
      <c r="BD182" s="106"/>
      <c r="BE182" s="106"/>
      <c r="BF182" s="106"/>
      <c r="BG182" s="106"/>
      <c r="BH182" s="106"/>
      <c r="BI182" s="106"/>
      <c r="BJ182" s="106"/>
      <c r="BK182" s="2"/>
    </row>
    <row r="183" spans="16:63" s="107" customFormat="1" x14ac:dyDescent="0.25">
      <c r="P183" s="109"/>
      <c r="Q183" s="109"/>
      <c r="R183" s="106"/>
      <c r="S183" s="106"/>
      <c r="T183" s="106"/>
      <c r="U183" s="106"/>
      <c r="V183" s="106"/>
      <c r="W183" s="106"/>
      <c r="X183" s="106"/>
      <c r="Y183" s="106"/>
      <c r="Z183" s="106"/>
      <c r="AA183" s="106"/>
      <c r="AB183" s="106"/>
      <c r="AC183" s="106"/>
      <c r="AD183" s="106"/>
      <c r="AE183" s="106"/>
      <c r="AF183" s="106"/>
      <c r="AG183" s="106"/>
      <c r="AH183" s="106"/>
      <c r="AI183" s="106"/>
      <c r="AJ183" s="106"/>
      <c r="AK183" s="106"/>
      <c r="AL183" s="106"/>
      <c r="AM183" s="106"/>
      <c r="AN183" s="106"/>
      <c r="AO183" s="106"/>
      <c r="AP183" s="106"/>
      <c r="AQ183" s="106"/>
      <c r="AR183" s="106"/>
      <c r="AS183" s="106"/>
      <c r="AT183" s="106"/>
      <c r="AU183" s="106"/>
      <c r="AV183" s="106"/>
      <c r="AW183" s="106"/>
      <c r="AX183" s="106"/>
      <c r="AY183" s="106"/>
      <c r="BB183" s="106"/>
      <c r="BC183" s="106"/>
      <c r="BD183" s="106"/>
      <c r="BE183" s="106"/>
      <c r="BF183" s="106"/>
      <c r="BG183" s="106"/>
      <c r="BH183" s="106"/>
      <c r="BI183" s="106"/>
      <c r="BJ183" s="106"/>
      <c r="BK183" s="2"/>
    </row>
    <row r="184" spans="16:63" s="107" customFormat="1" x14ac:dyDescent="0.25">
      <c r="P184" s="109"/>
      <c r="Q184" s="109"/>
      <c r="R184" s="106"/>
      <c r="S184" s="106"/>
      <c r="T184" s="106"/>
      <c r="U184" s="106"/>
      <c r="V184" s="106"/>
      <c r="W184" s="106"/>
      <c r="X184" s="106"/>
      <c r="Y184" s="106"/>
      <c r="Z184" s="106"/>
      <c r="AA184" s="106"/>
      <c r="AB184" s="106"/>
      <c r="AC184" s="106"/>
      <c r="AD184" s="106"/>
      <c r="AE184" s="106"/>
      <c r="AF184" s="106"/>
      <c r="AG184" s="106"/>
      <c r="AH184" s="106"/>
      <c r="AI184" s="106"/>
      <c r="AJ184" s="106"/>
      <c r="AK184" s="106"/>
      <c r="AL184" s="106"/>
      <c r="AM184" s="106"/>
      <c r="AN184" s="106"/>
      <c r="AO184" s="106"/>
      <c r="AP184" s="106"/>
      <c r="AQ184" s="106"/>
      <c r="AR184" s="106"/>
      <c r="AS184" s="106"/>
      <c r="AT184" s="106"/>
      <c r="AU184" s="106"/>
      <c r="AV184" s="106"/>
      <c r="AW184" s="106"/>
      <c r="AX184" s="106"/>
      <c r="AY184" s="106"/>
      <c r="BB184" s="106"/>
      <c r="BC184" s="106"/>
      <c r="BD184" s="106"/>
      <c r="BE184" s="106"/>
      <c r="BF184" s="106"/>
      <c r="BG184" s="106"/>
      <c r="BH184" s="106"/>
      <c r="BI184" s="106"/>
      <c r="BJ184" s="106"/>
      <c r="BK184" s="2"/>
    </row>
    <row r="185" spans="16:63" s="107" customFormat="1" x14ac:dyDescent="0.25">
      <c r="P185" s="109"/>
      <c r="Q185" s="109"/>
      <c r="R185" s="106"/>
      <c r="S185" s="106"/>
      <c r="T185" s="106"/>
      <c r="U185" s="106"/>
      <c r="V185" s="106"/>
      <c r="W185" s="106"/>
      <c r="X185" s="106"/>
      <c r="Y185" s="106"/>
      <c r="Z185" s="106"/>
      <c r="AA185" s="106"/>
      <c r="AB185" s="106"/>
      <c r="AC185" s="106"/>
      <c r="AD185" s="106"/>
      <c r="AE185" s="106"/>
      <c r="AF185" s="106"/>
      <c r="AG185" s="106"/>
      <c r="AH185" s="106"/>
      <c r="AI185" s="106"/>
      <c r="AJ185" s="106"/>
      <c r="AK185" s="106"/>
      <c r="AL185" s="106"/>
      <c r="AM185" s="106"/>
      <c r="AN185" s="106"/>
      <c r="AO185" s="106"/>
      <c r="AP185" s="106"/>
      <c r="AQ185" s="106"/>
      <c r="AR185" s="106"/>
      <c r="AS185" s="106"/>
      <c r="AT185" s="106"/>
      <c r="AU185" s="106"/>
      <c r="AV185" s="106"/>
      <c r="AW185" s="106"/>
      <c r="AX185" s="106"/>
      <c r="AY185" s="106"/>
      <c r="BB185" s="106"/>
      <c r="BC185" s="106"/>
      <c r="BD185" s="106"/>
      <c r="BE185" s="106"/>
      <c r="BF185" s="106"/>
      <c r="BG185" s="106"/>
      <c r="BH185" s="106"/>
      <c r="BI185" s="106"/>
      <c r="BJ185" s="106"/>
      <c r="BK185" s="2"/>
    </row>
    <row r="186" spans="16:63" s="107" customFormat="1" x14ac:dyDescent="0.25">
      <c r="P186" s="109"/>
      <c r="Q186" s="109"/>
      <c r="R186" s="106"/>
      <c r="S186" s="106"/>
      <c r="T186" s="106"/>
      <c r="U186" s="106"/>
      <c r="V186" s="106"/>
      <c r="W186" s="106"/>
      <c r="X186" s="106"/>
      <c r="Y186" s="106"/>
      <c r="Z186" s="106"/>
      <c r="AA186" s="106"/>
      <c r="AB186" s="106"/>
      <c r="AC186" s="106"/>
      <c r="AD186" s="106"/>
      <c r="AE186" s="106"/>
      <c r="AF186" s="106"/>
      <c r="AG186" s="106"/>
      <c r="AH186" s="106"/>
      <c r="AI186" s="106"/>
      <c r="AJ186" s="106"/>
      <c r="AK186" s="106"/>
      <c r="AL186" s="106"/>
      <c r="AM186" s="106"/>
      <c r="AN186" s="106"/>
      <c r="AO186" s="106"/>
      <c r="AP186" s="106"/>
      <c r="AQ186" s="106"/>
      <c r="AR186" s="106"/>
      <c r="AS186" s="106"/>
      <c r="AT186" s="106"/>
      <c r="AU186" s="106"/>
      <c r="AV186" s="106"/>
      <c r="AW186" s="106"/>
      <c r="AX186" s="106"/>
      <c r="AY186" s="106"/>
      <c r="BB186" s="106"/>
      <c r="BC186" s="106"/>
      <c r="BD186" s="106"/>
      <c r="BE186" s="106"/>
      <c r="BF186" s="106"/>
      <c r="BG186" s="106"/>
      <c r="BH186" s="106"/>
      <c r="BI186" s="106"/>
      <c r="BJ186" s="106"/>
      <c r="BK186" s="2"/>
    </row>
    <row r="187" spans="16:63" s="107" customFormat="1" x14ac:dyDescent="0.25">
      <c r="P187" s="109"/>
      <c r="Q187" s="109"/>
      <c r="R187" s="106"/>
      <c r="S187" s="106"/>
      <c r="T187" s="106"/>
      <c r="U187" s="106"/>
      <c r="V187" s="106"/>
      <c r="W187" s="106"/>
      <c r="X187" s="106"/>
      <c r="Y187" s="106"/>
      <c r="Z187" s="106"/>
      <c r="AA187" s="106"/>
      <c r="AB187" s="106"/>
      <c r="AC187" s="106"/>
      <c r="AD187" s="106"/>
      <c r="AE187" s="106"/>
      <c r="AF187" s="106"/>
      <c r="AG187" s="106"/>
      <c r="AH187" s="106"/>
      <c r="AI187" s="106"/>
      <c r="AJ187" s="106"/>
      <c r="AK187" s="106"/>
      <c r="AL187" s="106"/>
      <c r="AM187" s="106"/>
      <c r="AN187" s="106"/>
      <c r="AO187" s="106"/>
      <c r="AP187" s="106"/>
      <c r="AQ187" s="106"/>
      <c r="AR187" s="106"/>
      <c r="AS187" s="106"/>
      <c r="AT187" s="106"/>
      <c r="AU187" s="106"/>
      <c r="AV187" s="106"/>
      <c r="AW187" s="106"/>
      <c r="AX187" s="106"/>
      <c r="AY187" s="106"/>
      <c r="BB187" s="106"/>
      <c r="BC187" s="106"/>
      <c r="BD187" s="106"/>
      <c r="BE187" s="106"/>
      <c r="BF187" s="106"/>
      <c r="BG187" s="106"/>
      <c r="BH187" s="106"/>
      <c r="BI187" s="106"/>
      <c r="BJ187" s="106"/>
      <c r="BK187" s="2"/>
    </row>
    <row r="188" spans="16:63" s="107" customFormat="1" x14ac:dyDescent="0.25">
      <c r="P188" s="109"/>
      <c r="Q188" s="109"/>
      <c r="R188" s="106"/>
      <c r="S188" s="106"/>
      <c r="T188" s="106"/>
      <c r="U188" s="106"/>
      <c r="V188" s="106"/>
      <c r="W188" s="106"/>
      <c r="X188" s="106"/>
      <c r="Y188" s="106"/>
      <c r="Z188" s="106"/>
      <c r="AA188" s="106"/>
      <c r="AB188" s="106"/>
      <c r="AC188" s="106"/>
      <c r="AD188" s="106"/>
      <c r="AE188" s="106"/>
      <c r="AF188" s="106"/>
      <c r="AG188" s="106"/>
      <c r="AH188" s="106"/>
      <c r="AI188" s="106"/>
      <c r="AJ188" s="106"/>
      <c r="AK188" s="106"/>
      <c r="AL188" s="106"/>
      <c r="AM188" s="106"/>
      <c r="AN188" s="106"/>
      <c r="AO188" s="106"/>
      <c r="AP188" s="106"/>
      <c r="AQ188" s="106"/>
      <c r="AR188" s="106"/>
      <c r="AS188" s="106"/>
      <c r="AT188" s="106"/>
      <c r="AU188" s="106"/>
      <c r="AV188" s="106"/>
      <c r="AW188" s="106"/>
      <c r="AX188" s="106"/>
      <c r="AY188" s="106"/>
      <c r="BB188" s="106"/>
      <c r="BC188" s="106"/>
      <c r="BD188" s="106"/>
      <c r="BE188" s="106"/>
      <c r="BF188" s="106"/>
      <c r="BG188" s="106"/>
      <c r="BH188" s="106"/>
      <c r="BI188" s="106"/>
      <c r="BJ188" s="106"/>
      <c r="BK188" s="2"/>
    </row>
    <row r="189" spans="16:63" s="107" customFormat="1" x14ac:dyDescent="0.25">
      <c r="P189" s="109"/>
      <c r="Q189" s="109"/>
      <c r="R189" s="106"/>
      <c r="S189" s="106"/>
      <c r="T189" s="106"/>
      <c r="U189" s="106"/>
      <c r="V189" s="106"/>
      <c r="W189" s="106"/>
      <c r="X189" s="106"/>
      <c r="Y189" s="106"/>
      <c r="Z189" s="106"/>
      <c r="AA189" s="106"/>
      <c r="AB189" s="106"/>
      <c r="AC189" s="106"/>
      <c r="AD189" s="106"/>
      <c r="AE189" s="106"/>
      <c r="AF189" s="106"/>
      <c r="AG189" s="106"/>
      <c r="AH189" s="106"/>
      <c r="AI189" s="106"/>
      <c r="AJ189" s="106"/>
      <c r="AK189" s="106"/>
      <c r="AL189" s="106"/>
      <c r="AM189" s="106"/>
      <c r="AN189" s="106"/>
      <c r="AO189" s="106"/>
      <c r="AP189" s="106"/>
      <c r="AQ189" s="106"/>
      <c r="AR189" s="106"/>
      <c r="AS189" s="106"/>
      <c r="AT189" s="106"/>
      <c r="AU189" s="106"/>
      <c r="AV189" s="106"/>
      <c r="AW189" s="106"/>
      <c r="AX189" s="106"/>
      <c r="AY189" s="106"/>
      <c r="BB189" s="106"/>
      <c r="BC189" s="106"/>
      <c r="BD189" s="106"/>
      <c r="BE189" s="106"/>
      <c r="BF189" s="106"/>
      <c r="BG189" s="106"/>
      <c r="BH189" s="106"/>
      <c r="BI189" s="106"/>
      <c r="BJ189" s="106"/>
      <c r="BK189" s="2"/>
    </row>
    <row r="190" spans="16:63" s="107" customFormat="1" x14ac:dyDescent="0.25">
      <c r="P190" s="109"/>
      <c r="Q190" s="109"/>
      <c r="R190" s="106"/>
      <c r="S190" s="106"/>
      <c r="T190" s="106"/>
      <c r="U190" s="106"/>
      <c r="V190" s="106"/>
      <c r="W190" s="106"/>
      <c r="X190" s="106"/>
      <c r="Y190" s="106"/>
      <c r="Z190" s="106"/>
      <c r="AA190" s="106"/>
      <c r="AB190" s="106"/>
      <c r="AC190" s="106"/>
      <c r="AD190" s="106"/>
      <c r="AE190" s="106"/>
      <c r="AF190" s="106"/>
      <c r="AG190" s="106"/>
      <c r="AH190" s="106"/>
      <c r="AI190" s="106"/>
      <c r="AJ190" s="106"/>
      <c r="AK190" s="106"/>
      <c r="AL190" s="106"/>
      <c r="AM190" s="106"/>
      <c r="AN190" s="106"/>
      <c r="AO190" s="106"/>
      <c r="AP190" s="106"/>
      <c r="AQ190" s="106"/>
      <c r="AR190" s="106"/>
      <c r="AS190" s="106"/>
      <c r="AT190" s="106"/>
      <c r="AU190" s="106"/>
      <c r="AV190" s="106"/>
      <c r="AW190" s="106"/>
      <c r="AX190" s="106"/>
      <c r="AY190" s="106"/>
      <c r="BB190" s="106"/>
      <c r="BC190" s="106"/>
      <c r="BD190" s="106"/>
      <c r="BE190" s="106"/>
      <c r="BF190" s="106"/>
      <c r="BG190" s="106"/>
      <c r="BH190" s="106"/>
      <c r="BI190" s="106"/>
      <c r="BJ190" s="106"/>
      <c r="BK190" s="2"/>
    </row>
    <row r="191" spans="16:63" s="107" customFormat="1" x14ac:dyDescent="0.25">
      <c r="P191" s="109"/>
      <c r="Q191" s="109"/>
      <c r="R191" s="106"/>
      <c r="S191" s="106"/>
      <c r="T191" s="106"/>
      <c r="U191" s="106"/>
      <c r="V191" s="106"/>
      <c r="W191" s="106"/>
      <c r="X191" s="106"/>
      <c r="Y191" s="106"/>
      <c r="Z191" s="106"/>
      <c r="AA191" s="106"/>
      <c r="AB191" s="106"/>
      <c r="AC191" s="106"/>
      <c r="AD191" s="106"/>
      <c r="AE191" s="106"/>
      <c r="AF191" s="106"/>
      <c r="AG191" s="106"/>
      <c r="AH191" s="106"/>
      <c r="AI191" s="106"/>
      <c r="AJ191" s="106"/>
      <c r="AK191" s="106"/>
      <c r="AL191" s="106"/>
      <c r="AM191" s="106"/>
      <c r="AN191" s="106"/>
      <c r="AO191" s="106"/>
      <c r="AP191" s="106"/>
      <c r="AQ191" s="106"/>
      <c r="AR191" s="106"/>
      <c r="AS191" s="106"/>
      <c r="AT191" s="106"/>
      <c r="AU191" s="106"/>
      <c r="AV191" s="106"/>
      <c r="AW191" s="106"/>
      <c r="AX191" s="106"/>
      <c r="AY191" s="106"/>
      <c r="BB191" s="106"/>
      <c r="BC191" s="106"/>
      <c r="BD191" s="106"/>
      <c r="BE191" s="106"/>
      <c r="BF191" s="106"/>
      <c r="BG191" s="106"/>
      <c r="BH191" s="106"/>
      <c r="BI191" s="106"/>
      <c r="BJ191" s="106"/>
      <c r="BK191" s="2"/>
    </row>
    <row r="192" spans="16:63" s="107" customFormat="1" x14ac:dyDescent="0.25">
      <c r="P192" s="109"/>
      <c r="Q192" s="109"/>
      <c r="R192" s="106"/>
      <c r="S192" s="106"/>
      <c r="T192" s="106"/>
      <c r="U192" s="106"/>
      <c r="V192" s="106"/>
      <c r="W192" s="106"/>
      <c r="X192" s="106"/>
      <c r="Y192" s="106"/>
      <c r="Z192" s="106"/>
      <c r="AA192" s="106"/>
      <c r="AB192" s="106"/>
      <c r="AC192" s="106"/>
      <c r="AD192" s="106"/>
      <c r="AE192" s="106"/>
      <c r="AF192" s="106"/>
      <c r="AG192" s="106"/>
      <c r="AH192" s="106"/>
      <c r="AI192" s="106"/>
      <c r="AJ192" s="106"/>
      <c r="AK192" s="106"/>
      <c r="AL192" s="106"/>
      <c r="AM192" s="106"/>
      <c r="AN192" s="106"/>
      <c r="AO192" s="106"/>
      <c r="AP192" s="106"/>
      <c r="AQ192" s="106"/>
      <c r="AR192" s="106"/>
      <c r="AS192" s="106"/>
      <c r="AT192" s="106"/>
      <c r="AU192" s="106"/>
      <c r="AV192" s="106"/>
      <c r="AW192" s="106"/>
      <c r="AX192" s="106"/>
      <c r="AY192" s="106"/>
      <c r="BB192" s="106"/>
      <c r="BC192" s="106"/>
      <c r="BD192" s="106"/>
      <c r="BE192" s="106"/>
      <c r="BF192" s="106"/>
      <c r="BG192" s="106"/>
      <c r="BH192" s="106"/>
      <c r="BI192" s="106"/>
      <c r="BJ192" s="106"/>
      <c r="BK192" s="2"/>
    </row>
    <row r="193" spans="16:63" s="107" customFormat="1" x14ac:dyDescent="0.25">
      <c r="P193" s="109"/>
      <c r="Q193" s="109"/>
      <c r="R193" s="106"/>
      <c r="S193" s="106"/>
      <c r="T193" s="106"/>
      <c r="U193" s="106"/>
      <c r="V193" s="106"/>
      <c r="W193" s="106"/>
      <c r="X193" s="106"/>
      <c r="Y193" s="106"/>
      <c r="Z193" s="106"/>
      <c r="AA193" s="106"/>
      <c r="AB193" s="106"/>
      <c r="AC193" s="106"/>
      <c r="AD193" s="106"/>
      <c r="AE193" s="106"/>
      <c r="AF193" s="106"/>
      <c r="AG193" s="106"/>
      <c r="AH193" s="106"/>
      <c r="AI193" s="106"/>
      <c r="AJ193" s="106"/>
      <c r="AK193" s="106"/>
      <c r="AL193" s="106"/>
      <c r="AM193" s="106"/>
      <c r="AN193" s="106"/>
      <c r="AO193" s="106"/>
      <c r="AP193" s="106"/>
      <c r="AQ193" s="106"/>
      <c r="AR193" s="106"/>
      <c r="AS193" s="106"/>
      <c r="AT193" s="106"/>
      <c r="AU193" s="106"/>
      <c r="AV193" s="106"/>
      <c r="AW193" s="106"/>
      <c r="AX193" s="106"/>
      <c r="AY193" s="106"/>
      <c r="BB193" s="106"/>
      <c r="BC193" s="106"/>
      <c r="BD193" s="106"/>
      <c r="BE193" s="106"/>
      <c r="BF193" s="106"/>
      <c r="BG193" s="106"/>
      <c r="BH193" s="106"/>
      <c r="BI193" s="106"/>
      <c r="BJ193" s="106"/>
      <c r="BK193" s="2"/>
    </row>
    <row r="194" spans="16:63" s="107" customFormat="1" x14ac:dyDescent="0.25">
      <c r="P194" s="109"/>
      <c r="Q194" s="109"/>
      <c r="R194" s="106"/>
      <c r="S194" s="106"/>
      <c r="T194" s="106"/>
      <c r="U194" s="106"/>
      <c r="V194" s="106"/>
      <c r="W194" s="106"/>
      <c r="X194" s="106"/>
      <c r="Y194" s="106"/>
      <c r="Z194" s="106"/>
      <c r="AA194" s="106"/>
      <c r="AB194" s="106"/>
      <c r="AC194" s="106"/>
      <c r="AD194" s="106"/>
      <c r="AE194" s="106"/>
      <c r="AF194" s="106"/>
      <c r="AG194" s="106"/>
      <c r="AH194" s="106"/>
      <c r="AI194" s="106"/>
      <c r="AJ194" s="106"/>
      <c r="AK194" s="106"/>
      <c r="AL194" s="106"/>
      <c r="AM194" s="106"/>
      <c r="AN194" s="106"/>
      <c r="AO194" s="106"/>
      <c r="AP194" s="106"/>
      <c r="AQ194" s="106"/>
      <c r="AR194" s="106"/>
      <c r="AS194" s="106"/>
      <c r="AT194" s="106"/>
      <c r="AU194" s="106"/>
      <c r="AV194" s="106"/>
      <c r="AW194" s="106"/>
      <c r="AX194" s="106"/>
      <c r="AY194" s="106"/>
      <c r="BB194" s="106"/>
      <c r="BC194" s="106"/>
      <c r="BD194" s="106"/>
      <c r="BE194" s="106"/>
      <c r="BF194" s="106"/>
      <c r="BG194" s="106"/>
      <c r="BH194" s="106"/>
      <c r="BI194" s="106"/>
      <c r="BJ194" s="106"/>
      <c r="BK194" s="2"/>
    </row>
    <row r="195" spans="16:63" s="107" customFormat="1" x14ac:dyDescent="0.25">
      <c r="P195" s="109"/>
      <c r="Q195" s="109"/>
      <c r="R195" s="106"/>
      <c r="S195" s="106"/>
      <c r="T195" s="106"/>
      <c r="U195" s="106"/>
      <c r="V195" s="106"/>
      <c r="W195" s="106"/>
      <c r="X195" s="106"/>
      <c r="Y195" s="106"/>
      <c r="Z195" s="106"/>
      <c r="AA195" s="106"/>
      <c r="AB195" s="106"/>
      <c r="AC195" s="106"/>
      <c r="AD195" s="106"/>
      <c r="AE195" s="106"/>
      <c r="AF195" s="106"/>
      <c r="AG195" s="106"/>
      <c r="AH195" s="106"/>
      <c r="AI195" s="106"/>
      <c r="AJ195" s="106"/>
      <c r="AK195" s="106"/>
      <c r="AL195" s="106"/>
      <c r="AM195" s="106"/>
      <c r="AN195" s="106"/>
      <c r="AO195" s="106"/>
      <c r="AP195" s="106"/>
      <c r="AQ195" s="106"/>
      <c r="AR195" s="106"/>
      <c r="AS195" s="106"/>
      <c r="AT195" s="106"/>
      <c r="AU195" s="106"/>
      <c r="AV195" s="106"/>
      <c r="AW195" s="106"/>
      <c r="AX195" s="106"/>
      <c r="AY195" s="106"/>
      <c r="BB195" s="106"/>
      <c r="BC195" s="106"/>
      <c r="BD195" s="106"/>
      <c r="BE195" s="106"/>
      <c r="BF195" s="106"/>
      <c r="BG195" s="106"/>
      <c r="BH195" s="106"/>
      <c r="BI195" s="106"/>
      <c r="BJ195" s="106"/>
      <c r="BK195" s="2"/>
    </row>
    <row r="196" spans="16:63" s="107" customFormat="1" x14ac:dyDescent="0.25">
      <c r="P196" s="109"/>
      <c r="Q196" s="109"/>
      <c r="R196" s="106"/>
      <c r="S196" s="106"/>
      <c r="T196" s="106"/>
      <c r="U196" s="106"/>
      <c r="V196" s="106"/>
      <c r="W196" s="106"/>
      <c r="X196" s="106"/>
      <c r="Y196" s="106"/>
      <c r="Z196" s="106"/>
      <c r="AA196" s="106"/>
      <c r="AB196" s="106"/>
      <c r="AC196" s="106"/>
      <c r="AD196" s="106"/>
      <c r="AE196" s="106"/>
      <c r="AF196" s="106"/>
      <c r="AG196" s="106"/>
      <c r="AH196" s="106"/>
      <c r="AI196" s="106"/>
      <c r="AJ196" s="106"/>
      <c r="AK196" s="106"/>
      <c r="AL196" s="106"/>
      <c r="AM196" s="106"/>
      <c r="AN196" s="106"/>
      <c r="AO196" s="106"/>
      <c r="AP196" s="106"/>
      <c r="AQ196" s="106"/>
      <c r="AR196" s="106"/>
      <c r="AS196" s="106"/>
      <c r="AT196" s="106"/>
      <c r="AU196" s="106"/>
      <c r="AV196" s="106"/>
      <c r="AW196" s="106"/>
      <c r="AX196" s="106"/>
      <c r="AY196" s="106"/>
      <c r="BB196" s="106"/>
      <c r="BC196" s="106"/>
      <c r="BD196" s="106"/>
      <c r="BE196" s="106"/>
      <c r="BF196" s="106"/>
      <c r="BG196" s="106"/>
      <c r="BH196" s="106"/>
      <c r="BI196" s="106"/>
      <c r="BJ196" s="106"/>
      <c r="BK196" s="2"/>
    </row>
    <row r="197" spans="16:63" s="107" customFormat="1" x14ac:dyDescent="0.25">
      <c r="P197" s="109"/>
      <c r="Q197" s="109"/>
      <c r="R197" s="106"/>
      <c r="S197" s="106"/>
      <c r="T197" s="106"/>
      <c r="U197" s="106"/>
      <c r="V197" s="106"/>
      <c r="W197" s="106"/>
      <c r="X197" s="106"/>
      <c r="Y197" s="106"/>
      <c r="Z197" s="106"/>
      <c r="AA197" s="106"/>
      <c r="AB197" s="106"/>
      <c r="AC197" s="106"/>
      <c r="AD197" s="106"/>
      <c r="AE197" s="106"/>
      <c r="AF197" s="106"/>
      <c r="AG197" s="106"/>
      <c r="AH197" s="106"/>
      <c r="AI197" s="106"/>
      <c r="AJ197" s="106"/>
      <c r="AK197" s="106"/>
      <c r="AL197" s="106"/>
      <c r="AM197" s="106"/>
      <c r="AN197" s="106"/>
      <c r="AO197" s="106"/>
      <c r="AP197" s="106"/>
      <c r="AQ197" s="106"/>
      <c r="AR197" s="106"/>
      <c r="AS197" s="106"/>
      <c r="AT197" s="106"/>
      <c r="AU197" s="106"/>
      <c r="AV197" s="106"/>
      <c r="AW197" s="106"/>
      <c r="AX197" s="106"/>
      <c r="AY197" s="106"/>
      <c r="BB197" s="106"/>
      <c r="BC197" s="106"/>
      <c r="BD197" s="106"/>
      <c r="BE197" s="106"/>
      <c r="BF197" s="106"/>
      <c r="BG197" s="106"/>
      <c r="BH197" s="106"/>
      <c r="BI197" s="106"/>
      <c r="BJ197" s="106"/>
      <c r="BK197" s="2"/>
    </row>
    <row r="198" spans="16:63" s="107" customFormat="1" x14ac:dyDescent="0.25">
      <c r="P198" s="109"/>
      <c r="Q198" s="109"/>
      <c r="R198" s="106"/>
      <c r="S198" s="106"/>
      <c r="T198" s="106"/>
      <c r="U198" s="106"/>
      <c r="V198" s="106"/>
      <c r="W198" s="106"/>
      <c r="X198" s="106"/>
      <c r="Y198" s="106"/>
      <c r="Z198" s="106"/>
      <c r="AA198" s="106"/>
      <c r="AB198" s="106"/>
      <c r="AC198" s="106"/>
      <c r="AD198" s="106"/>
      <c r="AE198" s="106"/>
      <c r="AF198" s="106"/>
      <c r="AG198" s="106"/>
      <c r="AH198" s="106"/>
      <c r="AI198" s="106"/>
      <c r="AJ198" s="106"/>
      <c r="AK198" s="106"/>
      <c r="AL198" s="106"/>
      <c r="AM198" s="106"/>
      <c r="AN198" s="106"/>
      <c r="AO198" s="106"/>
      <c r="AP198" s="106"/>
      <c r="AQ198" s="106"/>
      <c r="AR198" s="106"/>
      <c r="AS198" s="106"/>
      <c r="AT198" s="106"/>
      <c r="AU198" s="106"/>
      <c r="AV198" s="106"/>
      <c r="AW198" s="106"/>
      <c r="AX198" s="106"/>
      <c r="AY198" s="106"/>
      <c r="BB198" s="106"/>
      <c r="BC198" s="106"/>
      <c r="BD198" s="106"/>
      <c r="BE198" s="106"/>
      <c r="BF198" s="106"/>
      <c r="BG198" s="106"/>
      <c r="BH198" s="106"/>
      <c r="BI198" s="106"/>
      <c r="BJ198" s="106"/>
      <c r="BK198" s="2"/>
    </row>
    <row r="199" spans="16:63" s="107" customFormat="1" x14ac:dyDescent="0.25">
      <c r="P199" s="109"/>
      <c r="Q199" s="109"/>
      <c r="R199" s="106"/>
      <c r="S199" s="106"/>
      <c r="T199" s="106"/>
      <c r="U199" s="106"/>
      <c r="V199" s="106"/>
      <c r="W199" s="106"/>
      <c r="X199" s="106"/>
      <c r="Y199" s="106"/>
      <c r="Z199" s="106"/>
      <c r="AA199" s="106"/>
      <c r="AB199" s="106"/>
      <c r="AC199" s="106"/>
      <c r="AD199" s="106"/>
      <c r="AE199" s="106"/>
      <c r="AF199" s="106"/>
      <c r="AG199" s="106"/>
      <c r="AH199" s="106"/>
      <c r="AI199" s="106"/>
      <c r="AJ199" s="106"/>
      <c r="AK199" s="106"/>
      <c r="AL199" s="106"/>
      <c r="AM199" s="106"/>
      <c r="AN199" s="106"/>
      <c r="AO199" s="106"/>
      <c r="AP199" s="106"/>
      <c r="AQ199" s="106"/>
      <c r="AR199" s="106"/>
      <c r="AS199" s="106"/>
      <c r="AT199" s="106"/>
      <c r="AU199" s="106"/>
      <c r="AV199" s="106"/>
      <c r="AW199" s="106"/>
      <c r="AX199" s="106"/>
      <c r="AY199" s="106"/>
      <c r="BB199" s="106"/>
      <c r="BC199" s="106"/>
      <c r="BD199" s="106"/>
      <c r="BE199" s="106"/>
      <c r="BF199" s="106"/>
      <c r="BG199" s="106"/>
      <c r="BH199" s="106"/>
      <c r="BI199" s="106"/>
      <c r="BJ199" s="106"/>
      <c r="BK199" s="2"/>
    </row>
    <row r="200" spans="16:63" s="107" customFormat="1" x14ac:dyDescent="0.25">
      <c r="P200" s="109"/>
      <c r="Q200" s="109"/>
      <c r="R200" s="106"/>
      <c r="S200" s="106"/>
      <c r="T200" s="106"/>
      <c r="U200" s="106"/>
      <c r="V200" s="106"/>
      <c r="W200" s="106"/>
      <c r="X200" s="106"/>
      <c r="Y200" s="106"/>
      <c r="Z200" s="106"/>
      <c r="AA200" s="106"/>
      <c r="AB200" s="106"/>
      <c r="AC200" s="106"/>
      <c r="AD200" s="106"/>
      <c r="AE200" s="106"/>
      <c r="AF200" s="106"/>
      <c r="AG200" s="106"/>
      <c r="AH200" s="106"/>
      <c r="AI200" s="106"/>
      <c r="AJ200" s="106"/>
      <c r="AK200" s="106"/>
      <c r="AL200" s="106"/>
      <c r="AM200" s="106"/>
      <c r="AN200" s="106"/>
      <c r="AO200" s="106"/>
      <c r="AP200" s="106"/>
      <c r="AQ200" s="106"/>
      <c r="AR200" s="106"/>
      <c r="AS200" s="106"/>
      <c r="AT200" s="106"/>
      <c r="AU200" s="106"/>
      <c r="AV200" s="106"/>
      <c r="AW200" s="106"/>
      <c r="AX200" s="106"/>
      <c r="AY200" s="106"/>
      <c r="BB200" s="106"/>
      <c r="BC200" s="106"/>
      <c r="BD200" s="106"/>
      <c r="BE200" s="106"/>
      <c r="BF200" s="106"/>
      <c r="BG200" s="106"/>
      <c r="BH200" s="106"/>
      <c r="BI200" s="106"/>
      <c r="BJ200" s="106"/>
      <c r="BK200" s="2"/>
    </row>
    <row r="201" spans="16:63" s="107" customFormat="1" x14ac:dyDescent="0.25">
      <c r="P201" s="109"/>
      <c r="Q201" s="109"/>
      <c r="R201" s="106"/>
      <c r="S201" s="106"/>
      <c r="T201" s="106"/>
      <c r="U201" s="106"/>
      <c r="V201" s="106"/>
      <c r="W201" s="106"/>
      <c r="X201" s="106"/>
      <c r="Y201" s="106"/>
      <c r="Z201" s="106"/>
      <c r="AA201" s="106"/>
      <c r="AB201" s="106"/>
      <c r="AC201" s="106"/>
      <c r="AD201" s="106"/>
      <c r="AE201" s="106"/>
      <c r="AF201" s="106"/>
      <c r="AG201" s="106"/>
      <c r="AH201" s="106"/>
      <c r="AI201" s="106"/>
      <c r="AJ201" s="106"/>
      <c r="AK201" s="106"/>
      <c r="AL201" s="106"/>
      <c r="AM201" s="106"/>
      <c r="AN201" s="106"/>
      <c r="AO201" s="106"/>
      <c r="AP201" s="106"/>
      <c r="AQ201" s="106"/>
      <c r="AR201" s="106"/>
      <c r="AS201" s="106"/>
      <c r="AT201" s="106"/>
      <c r="AU201" s="106"/>
      <c r="AV201" s="106"/>
      <c r="AW201" s="106"/>
      <c r="AX201" s="106"/>
      <c r="AY201" s="106"/>
      <c r="BB201" s="106"/>
      <c r="BC201" s="106"/>
      <c r="BD201" s="106"/>
      <c r="BE201" s="106"/>
      <c r="BF201" s="106"/>
      <c r="BG201" s="106"/>
      <c r="BH201" s="106"/>
      <c r="BI201" s="106"/>
      <c r="BJ201" s="106"/>
      <c r="BK201" s="2"/>
    </row>
    <row r="202" spans="16:63" s="107" customFormat="1" x14ac:dyDescent="0.25">
      <c r="P202" s="109"/>
      <c r="Q202" s="109"/>
      <c r="R202" s="106"/>
      <c r="S202" s="106"/>
      <c r="T202" s="106"/>
      <c r="U202" s="106"/>
      <c r="V202" s="106"/>
      <c r="W202" s="106"/>
      <c r="X202" s="106"/>
      <c r="Y202" s="106"/>
      <c r="Z202" s="106"/>
      <c r="AA202" s="106"/>
      <c r="AB202" s="106"/>
      <c r="AC202" s="106"/>
      <c r="AD202" s="106"/>
      <c r="AE202" s="106"/>
      <c r="AF202" s="106"/>
      <c r="AG202" s="106"/>
      <c r="AH202" s="106"/>
      <c r="AI202" s="106"/>
      <c r="AJ202" s="106"/>
      <c r="AK202" s="106"/>
      <c r="AL202" s="106"/>
      <c r="AM202" s="106"/>
      <c r="AN202" s="106"/>
      <c r="AO202" s="106"/>
      <c r="AP202" s="106"/>
      <c r="AQ202" s="106"/>
      <c r="AR202" s="106"/>
      <c r="AS202" s="106"/>
      <c r="AT202" s="106"/>
      <c r="AU202" s="106"/>
      <c r="AV202" s="106"/>
      <c r="AW202" s="106"/>
      <c r="AX202" s="106"/>
      <c r="AY202" s="106"/>
      <c r="BB202" s="106"/>
      <c r="BC202" s="106"/>
      <c r="BD202" s="106"/>
      <c r="BE202" s="106"/>
      <c r="BF202" s="106"/>
      <c r="BG202" s="106"/>
      <c r="BH202" s="106"/>
      <c r="BI202" s="106"/>
      <c r="BJ202" s="106"/>
      <c r="BK202" s="2"/>
    </row>
    <row r="203" spans="16:63" s="107" customFormat="1" x14ac:dyDescent="0.25">
      <c r="P203" s="109"/>
      <c r="Q203" s="109"/>
      <c r="R203" s="106"/>
      <c r="S203" s="106"/>
      <c r="T203" s="106"/>
      <c r="U203" s="106"/>
      <c r="V203" s="106"/>
      <c r="W203" s="106"/>
      <c r="X203" s="106"/>
      <c r="Y203" s="106"/>
      <c r="Z203" s="106"/>
      <c r="AA203" s="106"/>
      <c r="AB203" s="106"/>
      <c r="AC203" s="106"/>
      <c r="AD203" s="106"/>
      <c r="AE203" s="106"/>
      <c r="AF203" s="106"/>
      <c r="AG203" s="106"/>
      <c r="AH203" s="106"/>
      <c r="AI203" s="106"/>
      <c r="AJ203" s="106"/>
      <c r="AK203" s="106"/>
      <c r="AL203" s="106"/>
      <c r="AM203" s="106"/>
      <c r="AN203" s="106"/>
      <c r="AO203" s="106"/>
      <c r="AP203" s="106"/>
      <c r="AQ203" s="106"/>
      <c r="AR203" s="106"/>
      <c r="AS203" s="106"/>
      <c r="AT203" s="106"/>
      <c r="AU203" s="106"/>
      <c r="AV203" s="106"/>
      <c r="AW203" s="106"/>
      <c r="AX203" s="106"/>
      <c r="AY203" s="106"/>
      <c r="BB203" s="106"/>
      <c r="BC203" s="106"/>
      <c r="BD203" s="106"/>
      <c r="BE203" s="106"/>
      <c r="BF203" s="106"/>
      <c r="BG203" s="106"/>
      <c r="BH203" s="106"/>
      <c r="BI203" s="106"/>
      <c r="BJ203" s="106"/>
      <c r="BK203" s="2"/>
    </row>
    <row r="204" spans="16:63" s="107" customFormat="1" x14ac:dyDescent="0.25">
      <c r="P204" s="109"/>
      <c r="Q204" s="109"/>
      <c r="R204" s="106"/>
      <c r="S204" s="106"/>
      <c r="T204" s="106"/>
      <c r="U204" s="106"/>
      <c r="V204" s="106"/>
      <c r="W204" s="106"/>
      <c r="X204" s="106"/>
      <c r="Y204" s="106"/>
      <c r="Z204" s="106"/>
      <c r="AA204" s="106"/>
      <c r="AB204" s="106"/>
      <c r="AC204" s="106"/>
      <c r="AD204" s="106"/>
      <c r="AE204" s="106"/>
      <c r="AF204" s="106"/>
      <c r="AG204" s="106"/>
      <c r="AH204" s="106"/>
      <c r="AI204" s="106"/>
      <c r="AJ204" s="106"/>
      <c r="AK204" s="106"/>
      <c r="AL204" s="106"/>
      <c r="AM204" s="106"/>
      <c r="AN204" s="106"/>
      <c r="AO204" s="106"/>
      <c r="AP204" s="106"/>
      <c r="AQ204" s="106"/>
      <c r="AR204" s="106"/>
      <c r="AS204" s="106"/>
      <c r="AT204" s="106"/>
      <c r="AU204" s="106"/>
      <c r="AV204" s="106"/>
      <c r="AW204" s="106"/>
      <c r="AX204" s="106"/>
      <c r="AY204" s="106"/>
      <c r="BB204" s="106"/>
      <c r="BC204" s="106"/>
      <c r="BD204" s="106"/>
      <c r="BE204" s="106"/>
      <c r="BF204" s="106"/>
      <c r="BG204" s="106"/>
      <c r="BH204" s="106"/>
      <c r="BI204" s="106"/>
      <c r="BJ204" s="106"/>
      <c r="BK204" s="2"/>
    </row>
    <row r="205" spans="16:63" s="107" customFormat="1" x14ac:dyDescent="0.25">
      <c r="P205" s="109"/>
      <c r="Q205" s="109"/>
      <c r="R205" s="106"/>
      <c r="S205" s="106"/>
      <c r="T205" s="106"/>
      <c r="U205" s="106"/>
      <c r="V205" s="106"/>
      <c r="W205" s="106"/>
      <c r="X205" s="106"/>
      <c r="Y205" s="106"/>
      <c r="Z205" s="106"/>
      <c r="AA205" s="106"/>
      <c r="AB205" s="106"/>
      <c r="AC205" s="106"/>
      <c r="AD205" s="106"/>
      <c r="AE205" s="106"/>
      <c r="AF205" s="106"/>
      <c r="AG205" s="106"/>
      <c r="AH205" s="106"/>
      <c r="AI205" s="106"/>
      <c r="AJ205" s="106"/>
      <c r="AK205" s="106"/>
      <c r="AL205" s="106"/>
      <c r="AM205" s="106"/>
      <c r="AN205" s="106"/>
      <c r="AO205" s="106"/>
      <c r="AP205" s="106"/>
      <c r="AQ205" s="106"/>
      <c r="AR205" s="106"/>
      <c r="AS205" s="106"/>
      <c r="AT205" s="106"/>
      <c r="AU205" s="106"/>
      <c r="AV205" s="106"/>
      <c r="AW205" s="106"/>
      <c r="AX205" s="106"/>
      <c r="AY205" s="106"/>
      <c r="BB205" s="106"/>
      <c r="BC205" s="106"/>
      <c r="BD205" s="106"/>
      <c r="BE205" s="106"/>
      <c r="BF205" s="106"/>
      <c r="BG205" s="106"/>
      <c r="BH205" s="106"/>
      <c r="BI205" s="106"/>
      <c r="BJ205" s="106"/>
      <c r="BK205" s="2"/>
    </row>
    <row r="206" spans="16:63" s="107" customFormat="1" x14ac:dyDescent="0.25">
      <c r="P206" s="109"/>
      <c r="Q206" s="109"/>
      <c r="R206" s="106"/>
      <c r="S206" s="106"/>
      <c r="T206" s="106"/>
      <c r="U206" s="106"/>
      <c r="V206" s="106"/>
      <c r="W206" s="106"/>
      <c r="X206" s="106"/>
      <c r="Y206" s="106"/>
      <c r="Z206" s="106"/>
      <c r="AA206" s="106"/>
      <c r="AB206" s="106"/>
      <c r="AC206" s="106"/>
      <c r="AD206" s="106"/>
      <c r="AE206" s="106"/>
      <c r="AF206" s="106"/>
      <c r="AG206" s="106"/>
      <c r="AH206" s="106"/>
      <c r="AI206" s="106"/>
      <c r="AJ206" s="106"/>
      <c r="AK206" s="106"/>
      <c r="AL206" s="106"/>
      <c r="AM206" s="106"/>
      <c r="AN206" s="106"/>
      <c r="AO206" s="106"/>
      <c r="AP206" s="106"/>
      <c r="AQ206" s="106"/>
      <c r="AR206" s="106"/>
      <c r="AS206" s="106"/>
      <c r="AT206" s="106"/>
      <c r="AU206" s="106"/>
      <c r="AV206" s="106"/>
      <c r="AW206" s="106"/>
      <c r="AX206" s="106"/>
      <c r="AY206" s="106"/>
      <c r="BB206" s="106"/>
      <c r="BC206" s="106"/>
      <c r="BD206" s="106"/>
      <c r="BE206" s="106"/>
      <c r="BF206" s="106"/>
      <c r="BG206" s="106"/>
      <c r="BH206" s="106"/>
      <c r="BI206" s="106"/>
      <c r="BJ206" s="106"/>
      <c r="BK206" s="2"/>
    </row>
    <row r="207" spans="16:63" s="107" customFormat="1" x14ac:dyDescent="0.25">
      <c r="P207" s="109"/>
      <c r="Q207" s="109"/>
      <c r="R207" s="106"/>
      <c r="S207" s="106"/>
      <c r="T207" s="106"/>
      <c r="U207" s="106"/>
      <c r="V207" s="106"/>
      <c r="W207" s="106"/>
      <c r="X207" s="106"/>
      <c r="Y207" s="106"/>
      <c r="Z207" s="106"/>
      <c r="AA207" s="106"/>
      <c r="AB207" s="106"/>
      <c r="AC207" s="106"/>
      <c r="AD207" s="106"/>
      <c r="AE207" s="106"/>
      <c r="AF207" s="106"/>
      <c r="AG207" s="106"/>
      <c r="AH207" s="106"/>
      <c r="AI207" s="106"/>
      <c r="AJ207" s="106"/>
      <c r="AK207" s="106"/>
      <c r="AL207" s="106"/>
      <c r="AM207" s="106"/>
      <c r="AN207" s="106"/>
      <c r="AO207" s="106"/>
      <c r="AP207" s="106"/>
      <c r="AQ207" s="106"/>
      <c r="AR207" s="106"/>
      <c r="AS207" s="106"/>
      <c r="AT207" s="106"/>
      <c r="AU207" s="106"/>
      <c r="AV207" s="106"/>
      <c r="AW207" s="106"/>
      <c r="AX207" s="106"/>
      <c r="AY207" s="106"/>
      <c r="BB207" s="106"/>
      <c r="BC207" s="106"/>
      <c r="BD207" s="106"/>
      <c r="BE207" s="106"/>
      <c r="BF207" s="106"/>
      <c r="BG207" s="106"/>
      <c r="BH207" s="106"/>
      <c r="BI207" s="106"/>
      <c r="BJ207" s="106"/>
      <c r="BK207" s="2"/>
    </row>
    <row r="208" spans="16:63" s="107" customFormat="1" x14ac:dyDescent="0.25">
      <c r="P208" s="109"/>
      <c r="Q208" s="109"/>
      <c r="R208" s="106"/>
      <c r="S208" s="106"/>
      <c r="T208" s="106"/>
      <c r="U208" s="106"/>
      <c r="V208" s="106"/>
      <c r="W208" s="106"/>
      <c r="X208" s="106"/>
      <c r="Y208" s="106"/>
      <c r="Z208" s="106"/>
      <c r="AA208" s="106"/>
      <c r="AB208" s="106"/>
      <c r="AC208" s="106"/>
      <c r="AD208" s="106"/>
      <c r="AE208" s="106"/>
      <c r="AF208" s="106"/>
      <c r="AG208" s="106"/>
      <c r="AH208" s="106"/>
      <c r="AI208" s="106"/>
      <c r="AJ208" s="106"/>
      <c r="AK208" s="106"/>
      <c r="AL208" s="106"/>
      <c r="AM208" s="106"/>
      <c r="AN208" s="106"/>
      <c r="AO208" s="106"/>
      <c r="AP208" s="106"/>
      <c r="AQ208" s="106"/>
      <c r="AR208" s="106"/>
      <c r="AS208" s="106"/>
      <c r="AT208" s="106"/>
      <c r="AU208" s="106"/>
      <c r="AV208" s="106"/>
      <c r="AW208" s="106"/>
      <c r="AX208" s="106"/>
      <c r="AY208" s="106"/>
      <c r="BB208" s="106"/>
      <c r="BC208" s="106"/>
      <c r="BD208" s="106"/>
      <c r="BE208" s="106"/>
      <c r="BF208" s="106"/>
      <c r="BG208" s="106"/>
      <c r="BH208" s="106"/>
      <c r="BI208" s="106"/>
      <c r="BJ208" s="106"/>
      <c r="BK208" s="2"/>
    </row>
    <row r="209" spans="16:63" s="107" customFormat="1" x14ac:dyDescent="0.25">
      <c r="P209" s="109"/>
      <c r="Q209" s="109"/>
      <c r="R209" s="106"/>
      <c r="S209" s="106"/>
      <c r="T209" s="106"/>
      <c r="U209" s="106"/>
      <c r="V209" s="106"/>
      <c r="W209" s="106"/>
      <c r="X209" s="106"/>
      <c r="Y209" s="106"/>
      <c r="Z209" s="106"/>
      <c r="AA209" s="106"/>
      <c r="AB209" s="106"/>
      <c r="AC209" s="106"/>
      <c r="AD209" s="106"/>
      <c r="AE209" s="106"/>
      <c r="AF209" s="106"/>
      <c r="AG209" s="106"/>
      <c r="AH209" s="106"/>
      <c r="AI209" s="106"/>
      <c r="AJ209" s="106"/>
      <c r="AK209" s="106"/>
      <c r="AL209" s="106"/>
      <c r="AM209" s="106"/>
      <c r="AN209" s="106"/>
      <c r="AO209" s="106"/>
      <c r="AP209" s="106"/>
      <c r="AQ209" s="106"/>
      <c r="AR209" s="106"/>
      <c r="AS209" s="106"/>
      <c r="AT209" s="106"/>
      <c r="AU209" s="106"/>
      <c r="AV209" s="106"/>
      <c r="AW209" s="106"/>
      <c r="AX209" s="106"/>
      <c r="AY209" s="106"/>
      <c r="BB209" s="106"/>
      <c r="BC209" s="106"/>
      <c r="BD209" s="106"/>
      <c r="BE209" s="106"/>
      <c r="BF209" s="106"/>
      <c r="BG209" s="106"/>
      <c r="BH209" s="106"/>
      <c r="BI209" s="106"/>
      <c r="BJ209" s="106"/>
      <c r="BK209" s="2"/>
    </row>
    <row r="210" spans="16:63" s="107" customFormat="1" x14ac:dyDescent="0.25">
      <c r="P210" s="109"/>
      <c r="Q210" s="109"/>
      <c r="R210" s="106"/>
      <c r="S210" s="106"/>
      <c r="T210" s="106"/>
      <c r="U210" s="106"/>
      <c r="V210" s="106"/>
      <c r="W210" s="106"/>
      <c r="X210" s="106"/>
      <c r="Y210" s="106"/>
      <c r="Z210" s="106"/>
      <c r="AA210" s="106"/>
      <c r="AB210" s="106"/>
      <c r="AC210" s="106"/>
      <c r="AD210" s="106"/>
      <c r="AE210" s="106"/>
      <c r="AF210" s="106"/>
      <c r="AG210" s="106"/>
      <c r="AH210" s="106"/>
      <c r="AI210" s="106"/>
      <c r="AJ210" s="106"/>
      <c r="AK210" s="106"/>
      <c r="AL210" s="106"/>
      <c r="AM210" s="106"/>
      <c r="AN210" s="106"/>
      <c r="AO210" s="106"/>
      <c r="AP210" s="106"/>
      <c r="AQ210" s="106"/>
      <c r="AR210" s="106"/>
      <c r="AS210" s="106"/>
      <c r="AT210" s="106"/>
      <c r="AU210" s="106"/>
      <c r="AV210" s="106"/>
      <c r="AW210" s="106"/>
      <c r="AX210" s="106"/>
      <c r="AY210" s="106"/>
      <c r="BB210" s="106"/>
      <c r="BC210" s="106"/>
      <c r="BD210" s="106"/>
      <c r="BE210" s="106"/>
      <c r="BF210" s="106"/>
      <c r="BG210" s="106"/>
      <c r="BH210" s="106"/>
      <c r="BI210" s="106"/>
      <c r="BJ210" s="106"/>
      <c r="BK210" s="2"/>
    </row>
    <row r="211" spans="16:63" s="107" customFormat="1" x14ac:dyDescent="0.25">
      <c r="P211" s="109"/>
      <c r="Q211" s="109"/>
      <c r="R211" s="106"/>
      <c r="S211" s="106"/>
      <c r="T211" s="106"/>
      <c r="U211" s="106"/>
      <c r="V211" s="106"/>
      <c r="W211" s="106"/>
      <c r="X211" s="106"/>
      <c r="Y211" s="106"/>
      <c r="Z211" s="106"/>
      <c r="AA211" s="106"/>
      <c r="AB211" s="106"/>
      <c r="AC211" s="106"/>
      <c r="AD211" s="106"/>
      <c r="AE211" s="106"/>
      <c r="AF211" s="106"/>
      <c r="AG211" s="106"/>
      <c r="AH211" s="106"/>
      <c r="AI211" s="106"/>
      <c r="AJ211" s="106"/>
      <c r="AK211" s="106"/>
      <c r="AL211" s="106"/>
      <c r="AM211" s="106"/>
      <c r="AN211" s="106"/>
      <c r="AO211" s="106"/>
      <c r="AP211" s="106"/>
      <c r="AQ211" s="106"/>
      <c r="AR211" s="106"/>
      <c r="AS211" s="106"/>
      <c r="AT211" s="106"/>
      <c r="AU211" s="106"/>
      <c r="AV211" s="106"/>
      <c r="AW211" s="106"/>
      <c r="AX211" s="106"/>
      <c r="AY211" s="106"/>
      <c r="BB211" s="106"/>
      <c r="BC211" s="106"/>
      <c r="BD211" s="106"/>
      <c r="BE211" s="106"/>
      <c r="BF211" s="106"/>
      <c r="BG211" s="106"/>
      <c r="BH211" s="106"/>
      <c r="BI211" s="106"/>
      <c r="BJ211" s="106"/>
      <c r="BK211" s="2"/>
    </row>
    <row r="212" spans="16:63" s="107" customFormat="1" x14ac:dyDescent="0.25">
      <c r="P212" s="109"/>
      <c r="Q212" s="109"/>
      <c r="R212" s="106"/>
      <c r="S212" s="106"/>
      <c r="T212" s="106"/>
      <c r="U212" s="106"/>
      <c r="V212" s="106"/>
      <c r="W212" s="106"/>
      <c r="X212" s="106"/>
      <c r="Y212" s="106"/>
      <c r="Z212" s="106"/>
      <c r="AA212" s="106"/>
      <c r="AB212" s="106"/>
      <c r="AC212" s="106"/>
      <c r="AD212" s="106"/>
      <c r="AE212" s="106"/>
      <c r="AF212" s="106"/>
      <c r="AG212" s="106"/>
      <c r="AH212" s="106"/>
      <c r="AI212" s="106"/>
      <c r="AJ212" s="106"/>
      <c r="AK212" s="106"/>
      <c r="AL212" s="106"/>
      <c r="AM212" s="106"/>
      <c r="AN212" s="106"/>
      <c r="AO212" s="106"/>
      <c r="AP212" s="106"/>
      <c r="AQ212" s="106"/>
      <c r="AR212" s="106"/>
      <c r="AS212" s="106"/>
      <c r="AT212" s="106"/>
      <c r="AU212" s="106"/>
      <c r="AV212" s="106"/>
      <c r="AW212" s="106"/>
      <c r="AX212" s="106"/>
      <c r="AY212" s="106"/>
      <c r="BB212" s="106"/>
      <c r="BC212" s="106"/>
      <c r="BD212" s="106"/>
      <c r="BE212" s="106"/>
      <c r="BF212" s="106"/>
      <c r="BG212" s="106"/>
      <c r="BH212" s="106"/>
      <c r="BI212" s="106"/>
      <c r="BJ212" s="106"/>
      <c r="BK212" s="2"/>
    </row>
    <row r="213" spans="16:63" s="107" customFormat="1" x14ac:dyDescent="0.25">
      <c r="P213" s="109"/>
      <c r="Q213" s="109"/>
      <c r="R213" s="106"/>
      <c r="S213" s="106"/>
      <c r="T213" s="106"/>
      <c r="U213" s="106"/>
      <c r="V213" s="106"/>
      <c r="W213" s="106"/>
      <c r="X213" s="106"/>
      <c r="Y213" s="106"/>
      <c r="Z213" s="106"/>
      <c r="AA213" s="106"/>
      <c r="AB213" s="106"/>
      <c r="AC213" s="106"/>
      <c r="AD213" s="106"/>
      <c r="AE213" s="106"/>
      <c r="AF213" s="106"/>
      <c r="AG213" s="106"/>
      <c r="AH213" s="106"/>
      <c r="AI213" s="106"/>
      <c r="AJ213" s="106"/>
      <c r="AK213" s="106"/>
      <c r="AL213" s="106"/>
      <c r="AM213" s="106"/>
      <c r="AN213" s="106"/>
      <c r="AO213" s="106"/>
      <c r="AP213" s="106"/>
      <c r="AQ213" s="106"/>
      <c r="AR213" s="106"/>
      <c r="AS213" s="106"/>
      <c r="AT213" s="106"/>
      <c r="AU213" s="106"/>
      <c r="AV213" s="106"/>
      <c r="AW213" s="106"/>
      <c r="AX213" s="106"/>
      <c r="AY213" s="106"/>
      <c r="BB213" s="106"/>
      <c r="BC213" s="106"/>
      <c r="BD213" s="106"/>
      <c r="BE213" s="106"/>
      <c r="BF213" s="106"/>
      <c r="BG213" s="106"/>
      <c r="BH213" s="106"/>
      <c r="BI213" s="106"/>
      <c r="BJ213" s="106"/>
      <c r="BK213" s="2"/>
    </row>
    <row r="214" spans="16:63" s="107" customFormat="1" x14ac:dyDescent="0.25">
      <c r="P214" s="109"/>
      <c r="Q214" s="109"/>
      <c r="R214" s="106"/>
      <c r="S214" s="106"/>
      <c r="T214" s="106"/>
      <c r="U214" s="106"/>
      <c r="V214" s="106"/>
      <c r="W214" s="106"/>
      <c r="X214" s="106"/>
      <c r="Y214" s="106"/>
      <c r="Z214" s="106"/>
      <c r="AA214" s="106"/>
      <c r="AB214" s="106"/>
      <c r="AC214" s="106"/>
      <c r="AD214" s="106"/>
      <c r="AE214" s="106"/>
      <c r="AF214" s="106"/>
      <c r="AG214" s="106"/>
      <c r="AH214" s="106"/>
      <c r="AI214" s="106"/>
      <c r="AJ214" s="106"/>
      <c r="AK214" s="106"/>
      <c r="AL214" s="106"/>
      <c r="AM214" s="106"/>
      <c r="AN214" s="106"/>
      <c r="AO214" s="106"/>
      <c r="AP214" s="106"/>
      <c r="AQ214" s="106"/>
      <c r="AR214" s="106"/>
      <c r="AS214" s="106"/>
      <c r="AT214" s="106"/>
      <c r="AU214" s="106"/>
      <c r="AV214" s="106"/>
      <c r="AW214" s="106"/>
      <c r="AX214" s="106"/>
      <c r="AY214" s="106"/>
      <c r="BB214" s="106"/>
      <c r="BC214" s="106"/>
      <c r="BD214" s="106"/>
      <c r="BE214" s="106"/>
      <c r="BF214" s="106"/>
      <c r="BG214" s="106"/>
      <c r="BH214" s="106"/>
      <c r="BI214" s="106"/>
      <c r="BJ214" s="106"/>
      <c r="BK214" s="2"/>
    </row>
    <row r="215" spans="16:63" s="107" customFormat="1" x14ac:dyDescent="0.25">
      <c r="P215" s="109"/>
      <c r="Q215" s="109"/>
      <c r="R215" s="106"/>
      <c r="S215" s="106"/>
      <c r="T215" s="106"/>
      <c r="U215" s="106"/>
      <c r="V215" s="106"/>
      <c r="W215" s="106"/>
      <c r="X215" s="106"/>
      <c r="Y215" s="106"/>
      <c r="Z215" s="106"/>
      <c r="AA215" s="106"/>
      <c r="AB215" s="106"/>
      <c r="AC215" s="106"/>
      <c r="AD215" s="106"/>
      <c r="AE215" s="106"/>
      <c r="AF215" s="106"/>
      <c r="AG215" s="106"/>
      <c r="AH215" s="106"/>
      <c r="AI215" s="106"/>
      <c r="AJ215" s="106"/>
      <c r="AK215" s="106"/>
      <c r="AL215" s="106"/>
      <c r="AM215" s="106"/>
      <c r="AN215" s="106"/>
      <c r="AO215" s="106"/>
      <c r="AP215" s="106"/>
      <c r="AQ215" s="106"/>
      <c r="AR215" s="106"/>
      <c r="AS215" s="106"/>
      <c r="AT215" s="106"/>
      <c r="AU215" s="106"/>
      <c r="AV215" s="106"/>
      <c r="AW215" s="106"/>
      <c r="AX215" s="106"/>
      <c r="AY215" s="106"/>
      <c r="BB215" s="106"/>
      <c r="BC215" s="106"/>
      <c r="BD215" s="106"/>
      <c r="BE215" s="106"/>
      <c r="BF215" s="106"/>
      <c r="BG215" s="106"/>
      <c r="BH215" s="106"/>
      <c r="BI215" s="106"/>
      <c r="BJ215" s="106"/>
      <c r="BK215" s="2"/>
    </row>
    <row r="216" spans="16:63" s="107" customFormat="1" x14ac:dyDescent="0.25">
      <c r="P216" s="109"/>
      <c r="Q216" s="109"/>
      <c r="R216" s="106"/>
      <c r="S216" s="106"/>
      <c r="T216" s="106"/>
      <c r="U216" s="106"/>
      <c r="V216" s="106"/>
      <c r="W216" s="106"/>
      <c r="X216" s="106"/>
      <c r="Y216" s="106"/>
      <c r="Z216" s="106"/>
      <c r="AA216" s="106"/>
      <c r="AB216" s="106"/>
      <c r="AC216" s="106"/>
      <c r="AD216" s="106"/>
      <c r="AE216" s="106"/>
      <c r="AF216" s="106"/>
      <c r="AG216" s="106"/>
      <c r="AH216" s="106"/>
      <c r="AI216" s="106"/>
      <c r="AJ216" s="106"/>
      <c r="AK216" s="106"/>
      <c r="AL216" s="106"/>
      <c r="AM216" s="106"/>
      <c r="AN216" s="106"/>
      <c r="AO216" s="106"/>
      <c r="AP216" s="106"/>
      <c r="AQ216" s="106"/>
      <c r="AR216" s="106"/>
      <c r="AS216" s="106"/>
      <c r="AT216" s="106"/>
      <c r="AU216" s="106"/>
      <c r="AV216" s="106"/>
      <c r="AW216" s="106"/>
      <c r="AX216" s="106"/>
      <c r="AY216" s="106"/>
      <c r="BB216" s="106"/>
      <c r="BC216" s="106"/>
      <c r="BD216" s="106"/>
      <c r="BE216" s="106"/>
      <c r="BF216" s="106"/>
      <c r="BG216" s="106"/>
      <c r="BH216" s="106"/>
      <c r="BI216" s="106"/>
      <c r="BJ216" s="106"/>
      <c r="BK216" s="2"/>
    </row>
    <row r="217" spans="16:63" s="107" customFormat="1" x14ac:dyDescent="0.25">
      <c r="P217" s="109"/>
      <c r="Q217" s="109"/>
      <c r="R217" s="106"/>
      <c r="S217" s="106"/>
      <c r="T217" s="106"/>
      <c r="U217" s="106"/>
      <c r="V217" s="106"/>
      <c r="W217" s="106"/>
      <c r="X217" s="106"/>
      <c r="Y217" s="106"/>
      <c r="Z217" s="106"/>
      <c r="AA217" s="106"/>
      <c r="AB217" s="106"/>
      <c r="AC217" s="106"/>
      <c r="AD217" s="106"/>
      <c r="AE217" s="106"/>
      <c r="AF217" s="106"/>
      <c r="AG217" s="106"/>
      <c r="AH217" s="106"/>
      <c r="AI217" s="106"/>
      <c r="AJ217" s="106"/>
      <c r="AK217" s="106"/>
      <c r="AL217" s="106"/>
      <c r="AM217" s="106"/>
      <c r="AN217" s="106"/>
      <c r="AO217" s="106"/>
      <c r="AP217" s="106"/>
      <c r="AQ217" s="106"/>
      <c r="AR217" s="106"/>
      <c r="AS217" s="106"/>
      <c r="AT217" s="106"/>
      <c r="AU217" s="106"/>
      <c r="AV217" s="106"/>
      <c r="AW217" s="106"/>
      <c r="AX217" s="106"/>
      <c r="AY217" s="106"/>
      <c r="BB217" s="106"/>
      <c r="BC217" s="106"/>
      <c r="BD217" s="106"/>
      <c r="BE217" s="106"/>
      <c r="BF217" s="106"/>
      <c r="BG217" s="106"/>
      <c r="BH217" s="106"/>
      <c r="BI217" s="106"/>
      <c r="BJ217" s="106"/>
      <c r="BK217" s="2"/>
    </row>
    <row r="218" spans="16:63" s="107" customFormat="1" x14ac:dyDescent="0.25">
      <c r="P218" s="109"/>
      <c r="Q218" s="109"/>
      <c r="R218" s="106"/>
      <c r="S218" s="106"/>
      <c r="T218" s="106"/>
      <c r="U218" s="106"/>
      <c r="V218" s="106"/>
      <c r="W218" s="106"/>
      <c r="X218" s="106"/>
      <c r="Y218" s="106"/>
      <c r="Z218" s="106"/>
      <c r="AA218" s="106"/>
      <c r="AB218" s="106"/>
      <c r="AC218" s="106"/>
      <c r="AD218" s="106"/>
      <c r="AE218" s="106"/>
      <c r="AF218" s="106"/>
      <c r="AG218" s="106"/>
      <c r="AH218" s="106"/>
      <c r="AI218" s="106"/>
      <c r="AJ218" s="106"/>
      <c r="AK218" s="106"/>
      <c r="AL218" s="106"/>
      <c r="AM218" s="106"/>
      <c r="AN218" s="106"/>
      <c r="AO218" s="106"/>
      <c r="AP218" s="106"/>
      <c r="AQ218" s="106"/>
      <c r="AR218" s="106"/>
      <c r="AS218" s="106"/>
      <c r="AT218" s="106"/>
      <c r="AU218" s="106"/>
      <c r="AV218" s="106"/>
      <c r="AW218" s="106"/>
      <c r="AX218" s="106"/>
      <c r="AY218" s="106"/>
      <c r="BB218" s="106"/>
      <c r="BC218" s="106"/>
      <c r="BD218" s="106"/>
      <c r="BE218" s="106"/>
      <c r="BF218" s="106"/>
      <c r="BG218" s="106"/>
      <c r="BH218" s="106"/>
      <c r="BI218" s="106"/>
      <c r="BJ218" s="106"/>
      <c r="BK218" s="2"/>
    </row>
    <row r="219" spans="16:63" s="107" customFormat="1" x14ac:dyDescent="0.25">
      <c r="P219" s="109"/>
      <c r="Q219" s="109"/>
      <c r="R219" s="106"/>
      <c r="S219" s="106"/>
      <c r="T219" s="106"/>
      <c r="U219" s="106"/>
      <c r="V219" s="106"/>
      <c r="W219" s="106"/>
      <c r="X219" s="106"/>
      <c r="Y219" s="106"/>
      <c r="Z219" s="106"/>
      <c r="AA219" s="106"/>
      <c r="AB219" s="106"/>
      <c r="AC219" s="106"/>
      <c r="AD219" s="106"/>
      <c r="AE219" s="106"/>
      <c r="AF219" s="106"/>
      <c r="AG219" s="106"/>
      <c r="AH219" s="106"/>
      <c r="AI219" s="106"/>
      <c r="AJ219" s="106"/>
      <c r="AK219" s="106"/>
      <c r="AL219" s="106"/>
      <c r="AM219" s="106"/>
      <c r="AN219" s="106"/>
      <c r="AO219" s="106"/>
      <c r="AP219" s="106"/>
      <c r="AQ219" s="106"/>
      <c r="AR219" s="106"/>
      <c r="AS219" s="106"/>
      <c r="AT219" s="106"/>
      <c r="AU219" s="106"/>
      <c r="AV219" s="106"/>
      <c r="AW219" s="106"/>
      <c r="AX219" s="106"/>
      <c r="AY219" s="106"/>
      <c r="BB219" s="106"/>
      <c r="BC219" s="106"/>
      <c r="BD219" s="106"/>
      <c r="BE219" s="106"/>
      <c r="BF219" s="106"/>
      <c r="BG219" s="106"/>
      <c r="BH219" s="106"/>
      <c r="BI219" s="106"/>
      <c r="BJ219" s="106"/>
      <c r="BK219" s="2"/>
    </row>
    <row r="220" spans="16:63" s="107" customFormat="1" x14ac:dyDescent="0.25">
      <c r="P220" s="109"/>
      <c r="Q220" s="109"/>
      <c r="R220" s="106"/>
      <c r="S220" s="106"/>
      <c r="T220" s="106"/>
      <c r="U220" s="106"/>
      <c r="V220" s="106"/>
      <c r="W220" s="106"/>
      <c r="X220" s="106"/>
      <c r="Y220" s="106"/>
      <c r="Z220" s="106"/>
      <c r="AA220" s="106"/>
      <c r="AB220" s="106"/>
      <c r="AC220" s="106"/>
      <c r="AD220" s="106"/>
      <c r="AE220" s="106"/>
      <c r="AF220" s="106"/>
      <c r="AG220" s="106"/>
      <c r="AH220" s="106"/>
      <c r="AI220" s="106"/>
      <c r="AJ220" s="106"/>
      <c r="AK220" s="106"/>
      <c r="AL220" s="106"/>
      <c r="AM220" s="106"/>
      <c r="AN220" s="106"/>
      <c r="AO220" s="106"/>
      <c r="AP220" s="106"/>
      <c r="AQ220" s="106"/>
      <c r="AR220" s="106"/>
      <c r="AS220" s="106"/>
      <c r="AT220" s="106"/>
      <c r="AU220" s="106"/>
      <c r="AV220" s="106"/>
      <c r="AW220" s="106"/>
      <c r="AX220" s="106"/>
      <c r="AY220" s="106"/>
      <c r="BB220" s="106"/>
      <c r="BC220" s="106"/>
      <c r="BD220" s="106"/>
      <c r="BE220" s="106"/>
      <c r="BF220" s="106"/>
      <c r="BG220" s="106"/>
      <c r="BH220" s="106"/>
      <c r="BI220" s="106"/>
      <c r="BJ220" s="106"/>
      <c r="BK220" s="2"/>
    </row>
    <row r="221" spans="16:63" s="107" customFormat="1" x14ac:dyDescent="0.25">
      <c r="P221" s="109"/>
      <c r="Q221" s="109"/>
      <c r="R221" s="106"/>
      <c r="S221" s="106"/>
      <c r="T221" s="106"/>
      <c r="U221" s="106"/>
      <c r="V221" s="106"/>
      <c r="W221" s="106"/>
      <c r="X221" s="106"/>
      <c r="Y221" s="106"/>
      <c r="Z221" s="106"/>
      <c r="AA221" s="106"/>
      <c r="AB221" s="106"/>
      <c r="AC221" s="106"/>
      <c r="AD221" s="106"/>
      <c r="AE221" s="106"/>
      <c r="AF221" s="106"/>
      <c r="AG221" s="106"/>
      <c r="AH221" s="106"/>
      <c r="AI221" s="106"/>
      <c r="AJ221" s="106"/>
      <c r="AK221" s="106"/>
      <c r="AL221" s="106"/>
      <c r="AM221" s="106"/>
      <c r="AN221" s="106"/>
      <c r="AO221" s="106"/>
      <c r="AP221" s="106"/>
      <c r="AQ221" s="106"/>
      <c r="AR221" s="106"/>
      <c r="AS221" s="106"/>
      <c r="AT221" s="106"/>
      <c r="AU221" s="106"/>
      <c r="AV221" s="106"/>
      <c r="AW221" s="106"/>
      <c r="AX221" s="106"/>
      <c r="AY221" s="106"/>
      <c r="BB221" s="106"/>
      <c r="BC221" s="106"/>
      <c r="BD221" s="106"/>
      <c r="BE221" s="106"/>
      <c r="BF221" s="106"/>
      <c r="BG221" s="106"/>
      <c r="BH221" s="106"/>
      <c r="BI221" s="106"/>
      <c r="BJ221" s="106"/>
      <c r="BK221" s="2"/>
    </row>
    <row r="222" spans="16:63" s="107" customFormat="1" x14ac:dyDescent="0.25">
      <c r="P222" s="109"/>
      <c r="Q222" s="109"/>
      <c r="R222" s="106"/>
      <c r="S222" s="106"/>
      <c r="T222" s="106"/>
      <c r="U222" s="106"/>
      <c r="V222" s="106"/>
      <c r="W222" s="106"/>
      <c r="X222" s="106"/>
      <c r="Y222" s="106"/>
      <c r="Z222" s="106"/>
      <c r="AA222" s="106"/>
      <c r="AB222" s="106"/>
      <c r="AC222" s="106"/>
      <c r="AD222" s="106"/>
      <c r="AE222" s="106"/>
      <c r="AF222" s="106"/>
      <c r="AG222" s="106"/>
      <c r="AH222" s="106"/>
      <c r="AI222" s="106"/>
      <c r="AJ222" s="106"/>
      <c r="AK222" s="106"/>
      <c r="AL222" s="106"/>
      <c r="AM222" s="106"/>
      <c r="AN222" s="106"/>
      <c r="AO222" s="106"/>
      <c r="AP222" s="106"/>
      <c r="AQ222" s="106"/>
      <c r="AR222" s="106"/>
      <c r="AS222" s="106"/>
      <c r="AT222" s="106"/>
      <c r="AU222" s="106"/>
      <c r="AV222" s="106"/>
      <c r="AW222" s="106"/>
      <c r="AX222" s="106"/>
      <c r="AY222" s="106"/>
      <c r="BB222" s="106"/>
      <c r="BC222" s="106"/>
      <c r="BD222" s="106"/>
      <c r="BE222" s="106"/>
      <c r="BF222" s="106"/>
      <c r="BG222" s="106"/>
      <c r="BH222" s="106"/>
      <c r="BI222" s="106"/>
      <c r="BJ222" s="106"/>
      <c r="BK222" s="2"/>
    </row>
    <row r="223" spans="16:63" s="107" customFormat="1" x14ac:dyDescent="0.25">
      <c r="P223" s="109"/>
      <c r="Q223" s="109"/>
      <c r="R223" s="106"/>
      <c r="S223" s="106"/>
      <c r="T223" s="106"/>
      <c r="U223" s="106"/>
      <c r="V223" s="106"/>
      <c r="W223" s="106"/>
      <c r="X223" s="106"/>
      <c r="Y223" s="106"/>
      <c r="Z223" s="106"/>
      <c r="AA223" s="106"/>
      <c r="AB223" s="106"/>
      <c r="AC223" s="106"/>
      <c r="AD223" s="106"/>
      <c r="AE223" s="106"/>
      <c r="AF223" s="106"/>
      <c r="AG223" s="106"/>
      <c r="AH223" s="106"/>
      <c r="AI223" s="106"/>
      <c r="AJ223" s="106"/>
      <c r="AK223" s="106"/>
      <c r="AL223" s="106"/>
      <c r="AM223" s="106"/>
      <c r="AN223" s="106"/>
      <c r="AO223" s="106"/>
      <c r="AP223" s="106"/>
      <c r="AQ223" s="106"/>
      <c r="AR223" s="106"/>
      <c r="AS223" s="106"/>
      <c r="AT223" s="106"/>
      <c r="AU223" s="106"/>
      <c r="AV223" s="106"/>
      <c r="AW223" s="106"/>
      <c r="AX223" s="106"/>
      <c r="AY223" s="106"/>
      <c r="BB223" s="106"/>
      <c r="BC223" s="106"/>
      <c r="BD223" s="106"/>
      <c r="BE223" s="106"/>
      <c r="BF223" s="106"/>
      <c r="BG223" s="106"/>
      <c r="BH223" s="106"/>
      <c r="BI223" s="106"/>
      <c r="BJ223" s="106"/>
      <c r="BK223" s="2"/>
    </row>
    <row r="224" spans="16:63" s="107" customFormat="1" x14ac:dyDescent="0.25">
      <c r="P224" s="109"/>
      <c r="Q224" s="109"/>
      <c r="R224" s="106"/>
      <c r="S224" s="106"/>
      <c r="T224" s="106"/>
      <c r="U224" s="106"/>
      <c r="V224" s="106"/>
      <c r="W224" s="106"/>
      <c r="X224" s="106"/>
      <c r="Y224" s="106"/>
      <c r="Z224" s="106"/>
      <c r="AA224" s="106"/>
      <c r="AB224" s="106"/>
      <c r="AC224" s="106"/>
      <c r="AD224" s="106"/>
      <c r="AE224" s="106"/>
      <c r="AF224" s="106"/>
      <c r="AG224" s="106"/>
      <c r="AH224" s="106"/>
      <c r="AI224" s="106"/>
      <c r="AJ224" s="106"/>
      <c r="AK224" s="106"/>
      <c r="AL224" s="106"/>
      <c r="AM224" s="106"/>
      <c r="AN224" s="106"/>
      <c r="AO224" s="106"/>
      <c r="AP224" s="106"/>
      <c r="AQ224" s="106"/>
      <c r="AR224" s="106"/>
      <c r="AS224" s="106"/>
      <c r="AT224" s="106"/>
      <c r="AU224" s="106"/>
      <c r="AV224" s="106"/>
      <c r="AW224" s="106"/>
      <c r="AX224" s="106"/>
      <c r="AY224" s="106"/>
      <c r="BB224" s="106"/>
      <c r="BC224" s="106"/>
      <c r="BD224" s="106"/>
      <c r="BE224" s="106"/>
      <c r="BF224" s="106"/>
      <c r="BG224" s="106"/>
      <c r="BH224" s="106"/>
      <c r="BI224" s="106"/>
      <c r="BJ224" s="106"/>
      <c r="BK224" s="2"/>
    </row>
    <row r="225" spans="16:63" s="107" customFormat="1" x14ac:dyDescent="0.25">
      <c r="P225" s="109"/>
      <c r="Q225" s="109"/>
      <c r="R225" s="106"/>
      <c r="S225" s="106"/>
      <c r="T225" s="106"/>
      <c r="U225" s="106"/>
      <c r="V225" s="106"/>
      <c r="W225" s="106"/>
      <c r="X225" s="106"/>
      <c r="Y225" s="106"/>
      <c r="Z225" s="106"/>
      <c r="AA225" s="106"/>
      <c r="AB225" s="106"/>
      <c r="AC225" s="106"/>
      <c r="AD225" s="106"/>
      <c r="AE225" s="106"/>
      <c r="AF225" s="106"/>
      <c r="AG225" s="106"/>
      <c r="AH225" s="106"/>
      <c r="AI225" s="106"/>
      <c r="AJ225" s="106"/>
      <c r="AK225" s="106"/>
      <c r="AL225" s="106"/>
      <c r="AM225" s="106"/>
      <c r="AN225" s="106"/>
      <c r="AO225" s="106"/>
      <c r="AP225" s="106"/>
      <c r="AQ225" s="106"/>
      <c r="AR225" s="106"/>
      <c r="AS225" s="106"/>
      <c r="AT225" s="106"/>
      <c r="AU225" s="106"/>
      <c r="AV225" s="106"/>
      <c r="AW225" s="106"/>
      <c r="AX225" s="106"/>
      <c r="AY225" s="106"/>
      <c r="BB225" s="106"/>
      <c r="BC225" s="106"/>
      <c r="BD225" s="106"/>
      <c r="BE225" s="106"/>
      <c r="BF225" s="106"/>
      <c r="BG225" s="106"/>
      <c r="BH225" s="106"/>
      <c r="BI225" s="106"/>
      <c r="BJ225" s="106"/>
      <c r="BK225" s="2"/>
    </row>
    <row r="226" spans="16:63" s="107" customFormat="1" x14ac:dyDescent="0.25">
      <c r="P226" s="109"/>
      <c r="Q226" s="109"/>
      <c r="R226" s="106"/>
      <c r="S226" s="106"/>
      <c r="T226" s="106"/>
      <c r="U226" s="106"/>
      <c r="V226" s="106"/>
      <c r="W226" s="106"/>
      <c r="X226" s="106"/>
      <c r="Y226" s="106"/>
      <c r="Z226" s="106"/>
      <c r="AA226" s="106"/>
      <c r="AB226" s="106"/>
      <c r="AC226" s="106"/>
      <c r="AD226" s="106"/>
      <c r="AE226" s="106"/>
      <c r="AF226" s="106"/>
      <c r="AG226" s="106"/>
      <c r="AH226" s="106"/>
      <c r="AI226" s="106"/>
      <c r="AJ226" s="106"/>
      <c r="AK226" s="106"/>
      <c r="AL226" s="106"/>
      <c r="AM226" s="106"/>
      <c r="AN226" s="106"/>
      <c r="AO226" s="106"/>
      <c r="AP226" s="106"/>
      <c r="AQ226" s="106"/>
      <c r="AR226" s="106"/>
      <c r="AS226" s="106"/>
      <c r="AT226" s="106"/>
      <c r="AU226" s="106"/>
      <c r="AV226" s="106"/>
      <c r="AW226" s="106"/>
      <c r="AX226" s="106"/>
      <c r="AY226" s="106"/>
      <c r="BB226" s="106"/>
      <c r="BC226" s="106"/>
      <c r="BD226" s="106"/>
      <c r="BE226" s="106"/>
      <c r="BF226" s="106"/>
      <c r="BG226" s="106"/>
      <c r="BH226" s="106"/>
      <c r="BI226" s="106"/>
      <c r="BJ226" s="106"/>
      <c r="BK226" s="2"/>
    </row>
    <row r="227" spans="16:63" s="107" customFormat="1" x14ac:dyDescent="0.25">
      <c r="P227" s="109"/>
      <c r="Q227" s="109"/>
      <c r="R227" s="106"/>
      <c r="S227" s="106"/>
      <c r="T227" s="106"/>
      <c r="U227" s="106"/>
      <c r="V227" s="106"/>
      <c r="W227" s="106"/>
      <c r="X227" s="106"/>
      <c r="Y227" s="106"/>
      <c r="Z227" s="106"/>
      <c r="AA227" s="106"/>
      <c r="AB227" s="106"/>
      <c r="AC227" s="106"/>
      <c r="AD227" s="106"/>
      <c r="AE227" s="106"/>
      <c r="AF227" s="106"/>
      <c r="AG227" s="106"/>
      <c r="AH227" s="106"/>
      <c r="AI227" s="106"/>
      <c r="AJ227" s="106"/>
      <c r="AK227" s="106"/>
      <c r="AL227" s="106"/>
      <c r="AM227" s="106"/>
      <c r="AN227" s="106"/>
      <c r="AO227" s="106"/>
      <c r="AP227" s="106"/>
      <c r="AQ227" s="106"/>
      <c r="AR227" s="106"/>
      <c r="AS227" s="106"/>
      <c r="AT227" s="106"/>
      <c r="AU227" s="106"/>
      <c r="AV227" s="106"/>
      <c r="AW227" s="106"/>
      <c r="AX227" s="106"/>
      <c r="AY227" s="106"/>
      <c r="BB227" s="106"/>
      <c r="BC227" s="106"/>
      <c r="BD227" s="106"/>
      <c r="BE227" s="106"/>
      <c r="BF227" s="106"/>
      <c r="BG227" s="106"/>
      <c r="BH227" s="106"/>
      <c r="BI227" s="106"/>
      <c r="BJ227" s="106"/>
      <c r="BK227" s="2"/>
    </row>
    <row r="228" spans="16:63" s="107" customFormat="1" x14ac:dyDescent="0.25">
      <c r="P228" s="109"/>
      <c r="Q228" s="109"/>
      <c r="R228" s="106"/>
      <c r="S228" s="106"/>
      <c r="T228" s="106"/>
      <c r="U228" s="106"/>
      <c r="V228" s="106"/>
      <c r="W228" s="106"/>
      <c r="X228" s="106"/>
      <c r="Y228" s="106"/>
      <c r="Z228" s="106"/>
      <c r="AA228" s="106"/>
      <c r="AB228" s="106"/>
      <c r="AC228" s="106"/>
      <c r="AD228" s="106"/>
      <c r="AE228" s="106"/>
      <c r="AF228" s="106"/>
      <c r="AG228" s="106"/>
      <c r="AH228" s="106"/>
      <c r="AI228" s="106"/>
      <c r="AJ228" s="106"/>
      <c r="AK228" s="106"/>
      <c r="AL228" s="106"/>
      <c r="AM228" s="106"/>
      <c r="AN228" s="106"/>
      <c r="AO228" s="106"/>
      <c r="AP228" s="106"/>
      <c r="AQ228" s="106"/>
      <c r="AR228" s="106"/>
      <c r="AS228" s="106"/>
      <c r="AT228" s="106"/>
      <c r="AU228" s="106"/>
      <c r="AV228" s="106"/>
      <c r="AW228" s="106"/>
      <c r="AX228" s="106"/>
      <c r="AY228" s="106"/>
      <c r="BB228" s="106"/>
      <c r="BC228" s="106"/>
      <c r="BD228" s="106"/>
      <c r="BE228" s="106"/>
      <c r="BF228" s="106"/>
      <c r="BG228" s="106"/>
      <c r="BH228" s="106"/>
      <c r="BI228" s="106"/>
      <c r="BJ228" s="106"/>
      <c r="BK228" s="2"/>
    </row>
    <row r="229" spans="16:63" s="107" customFormat="1" x14ac:dyDescent="0.25">
      <c r="P229" s="109"/>
      <c r="Q229" s="109"/>
      <c r="R229" s="106"/>
      <c r="S229" s="106"/>
      <c r="T229" s="106"/>
      <c r="U229" s="106"/>
      <c r="V229" s="106"/>
      <c r="W229" s="106"/>
      <c r="X229" s="106"/>
      <c r="Y229" s="106"/>
      <c r="Z229" s="106"/>
      <c r="AA229" s="106"/>
      <c r="AB229" s="106"/>
      <c r="AC229" s="106"/>
      <c r="AD229" s="106"/>
      <c r="AE229" s="106"/>
      <c r="AF229" s="106"/>
      <c r="AG229" s="106"/>
      <c r="AH229" s="106"/>
      <c r="AI229" s="106"/>
      <c r="AJ229" s="106"/>
      <c r="AK229" s="106"/>
      <c r="AL229" s="106"/>
      <c r="AM229" s="106"/>
      <c r="AN229" s="106"/>
      <c r="AO229" s="106"/>
      <c r="AP229" s="106"/>
      <c r="AQ229" s="106"/>
      <c r="AR229" s="106"/>
      <c r="AS229" s="106"/>
      <c r="AT229" s="106"/>
      <c r="AU229" s="106"/>
      <c r="AV229" s="106"/>
      <c r="AW229" s="106"/>
      <c r="AX229" s="106"/>
      <c r="AY229" s="106"/>
      <c r="BB229" s="106"/>
      <c r="BC229" s="106"/>
      <c r="BD229" s="106"/>
      <c r="BE229" s="106"/>
      <c r="BF229" s="106"/>
      <c r="BG229" s="106"/>
      <c r="BH229" s="106"/>
      <c r="BI229" s="106"/>
      <c r="BJ229" s="106"/>
      <c r="BK229" s="2"/>
    </row>
    <row r="230" spans="16:63" s="107" customFormat="1" x14ac:dyDescent="0.25">
      <c r="P230" s="109"/>
      <c r="Q230" s="109"/>
      <c r="R230" s="106"/>
      <c r="S230" s="106"/>
      <c r="T230" s="106"/>
      <c r="U230" s="106"/>
      <c r="V230" s="106"/>
      <c r="W230" s="106"/>
      <c r="X230" s="106"/>
      <c r="Y230" s="106"/>
      <c r="Z230" s="106"/>
      <c r="AA230" s="106"/>
      <c r="AB230" s="106"/>
      <c r="AC230" s="106"/>
      <c r="AD230" s="106"/>
      <c r="AE230" s="106"/>
      <c r="AF230" s="106"/>
      <c r="AG230" s="106"/>
      <c r="AH230" s="106"/>
      <c r="AI230" s="106"/>
      <c r="AJ230" s="106"/>
      <c r="AK230" s="106"/>
      <c r="AL230" s="106"/>
      <c r="AM230" s="106"/>
      <c r="AN230" s="106"/>
      <c r="AO230" s="106"/>
      <c r="AP230" s="106"/>
      <c r="AQ230" s="106"/>
      <c r="AR230" s="106"/>
      <c r="AS230" s="106"/>
      <c r="AT230" s="106"/>
      <c r="AU230" s="106"/>
      <c r="AV230" s="106"/>
      <c r="AW230" s="106"/>
      <c r="AX230" s="106"/>
      <c r="AY230" s="106"/>
      <c r="BB230" s="106"/>
      <c r="BC230" s="106"/>
      <c r="BD230" s="106"/>
      <c r="BE230" s="106"/>
      <c r="BF230" s="106"/>
      <c r="BG230" s="106"/>
      <c r="BH230" s="106"/>
      <c r="BI230" s="106"/>
      <c r="BJ230" s="106"/>
      <c r="BK230" s="2"/>
    </row>
    <row r="231" spans="16:63" s="107" customFormat="1" x14ac:dyDescent="0.25">
      <c r="P231" s="109"/>
      <c r="Q231" s="109"/>
      <c r="R231" s="106"/>
      <c r="S231" s="106"/>
      <c r="T231" s="106"/>
      <c r="U231" s="106"/>
      <c r="V231" s="106"/>
      <c r="W231" s="106"/>
      <c r="X231" s="106"/>
      <c r="Y231" s="106"/>
      <c r="Z231" s="106"/>
      <c r="AA231" s="106"/>
      <c r="AB231" s="106"/>
      <c r="AC231" s="106"/>
      <c r="AD231" s="106"/>
      <c r="AE231" s="106"/>
      <c r="AF231" s="106"/>
      <c r="AG231" s="106"/>
      <c r="AH231" s="106"/>
      <c r="AI231" s="106"/>
      <c r="AJ231" s="106"/>
      <c r="AK231" s="106"/>
      <c r="AL231" s="106"/>
      <c r="AM231" s="106"/>
      <c r="AN231" s="106"/>
      <c r="AO231" s="106"/>
      <c r="AP231" s="106"/>
      <c r="AQ231" s="106"/>
      <c r="AR231" s="106"/>
      <c r="AS231" s="106"/>
      <c r="AT231" s="106"/>
      <c r="AU231" s="106"/>
      <c r="AV231" s="106"/>
      <c r="AW231" s="106"/>
      <c r="AX231" s="106"/>
      <c r="AY231" s="106"/>
      <c r="BB231" s="106"/>
      <c r="BC231" s="106"/>
      <c r="BD231" s="106"/>
      <c r="BE231" s="106"/>
      <c r="BF231" s="106"/>
      <c r="BG231" s="106"/>
      <c r="BH231" s="106"/>
      <c r="BI231" s="106"/>
      <c r="BJ231" s="106"/>
      <c r="BK231" s="2"/>
    </row>
    <row r="232" spans="16:63" s="107" customFormat="1" x14ac:dyDescent="0.25">
      <c r="P232" s="109"/>
      <c r="Q232" s="109"/>
      <c r="R232" s="106"/>
      <c r="S232" s="106"/>
      <c r="T232" s="106"/>
      <c r="U232" s="106"/>
      <c r="V232" s="106"/>
      <c r="W232" s="106"/>
      <c r="X232" s="106"/>
      <c r="Y232" s="106"/>
      <c r="Z232" s="106"/>
      <c r="AA232" s="106"/>
      <c r="AB232" s="106"/>
      <c r="AC232" s="106"/>
      <c r="AD232" s="106"/>
      <c r="AE232" s="106"/>
      <c r="AF232" s="106"/>
      <c r="AG232" s="106"/>
      <c r="AH232" s="106"/>
      <c r="AI232" s="106"/>
      <c r="AJ232" s="106"/>
      <c r="AK232" s="106"/>
      <c r="AL232" s="106"/>
      <c r="AM232" s="106"/>
      <c r="AN232" s="106"/>
      <c r="AO232" s="106"/>
      <c r="AP232" s="106"/>
      <c r="AQ232" s="106"/>
      <c r="AR232" s="106"/>
      <c r="AS232" s="106"/>
      <c r="AT232" s="106"/>
      <c r="AU232" s="106"/>
      <c r="AV232" s="106"/>
      <c r="AW232" s="106"/>
      <c r="AX232" s="106"/>
      <c r="AY232" s="106"/>
      <c r="BB232" s="106"/>
      <c r="BC232" s="106"/>
      <c r="BD232" s="106"/>
      <c r="BE232" s="106"/>
      <c r="BF232" s="106"/>
      <c r="BG232" s="106"/>
      <c r="BH232" s="106"/>
      <c r="BI232" s="106"/>
      <c r="BJ232" s="106"/>
      <c r="BK232" s="2"/>
    </row>
    <row r="233" spans="16:63" s="107" customFormat="1" x14ac:dyDescent="0.25">
      <c r="P233" s="109"/>
      <c r="Q233" s="109"/>
      <c r="R233" s="106"/>
      <c r="S233" s="106"/>
      <c r="T233" s="106"/>
      <c r="U233" s="106"/>
      <c r="V233" s="106"/>
      <c r="W233" s="106"/>
      <c r="X233" s="106"/>
      <c r="Y233" s="106"/>
      <c r="Z233" s="106"/>
      <c r="AA233" s="106"/>
      <c r="AB233" s="106"/>
      <c r="AC233" s="106"/>
      <c r="AD233" s="106"/>
      <c r="AE233" s="106"/>
      <c r="AF233" s="106"/>
      <c r="AG233" s="106"/>
      <c r="AH233" s="106"/>
      <c r="AI233" s="106"/>
      <c r="AJ233" s="106"/>
      <c r="AK233" s="106"/>
      <c r="AL233" s="106"/>
      <c r="AM233" s="106"/>
      <c r="AN233" s="106"/>
      <c r="AO233" s="106"/>
      <c r="AP233" s="106"/>
      <c r="AQ233" s="106"/>
      <c r="AR233" s="106"/>
      <c r="AS233" s="106"/>
      <c r="AT233" s="106"/>
      <c r="AU233" s="106"/>
      <c r="AV233" s="106"/>
      <c r="AW233" s="106"/>
      <c r="AX233" s="106"/>
      <c r="AY233" s="106"/>
      <c r="BB233" s="106"/>
      <c r="BC233" s="106"/>
      <c r="BD233" s="106"/>
      <c r="BE233" s="106"/>
      <c r="BF233" s="106"/>
      <c r="BG233" s="106"/>
      <c r="BH233" s="106"/>
      <c r="BI233" s="106"/>
      <c r="BJ233" s="106"/>
      <c r="BK233" s="2"/>
    </row>
    <row r="234" spans="16:63" s="107" customFormat="1" x14ac:dyDescent="0.25">
      <c r="P234" s="109"/>
      <c r="Q234" s="109"/>
      <c r="R234" s="106"/>
      <c r="S234" s="106"/>
      <c r="T234" s="106"/>
      <c r="U234" s="106"/>
      <c r="V234" s="106"/>
      <c r="W234" s="106"/>
      <c r="X234" s="106"/>
      <c r="Y234" s="106"/>
      <c r="Z234" s="106"/>
      <c r="AA234" s="106"/>
      <c r="AB234" s="106"/>
      <c r="AC234" s="106"/>
      <c r="AD234" s="106"/>
      <c r="AE234" s="106"/>
      <c r="AF234" s="106"/>
      <c r="AG234" s="106"/>
      <c r="AH234" s="106"/>
      <c r="AI234" s="106"/>
      <c r="AJ234" s="106"/>
      <c r="AK234" s="106"/>
      <c r="AL234" s="106"/>
      <c r="AM234" s="106"/>
      <c r="AN234" s="106"/>
      <c r="AO234" s="106"/>
      <c r="AP234" s="106"/>
      <c r="AQ234" s="106"/>
      <c r="AR234" s="106"/>
      <c r="AS234" s="106"/>
      <c r="AT234" s="106"/>
      <c r="AU234" s="106"/>
      <c r="AV234" s="106"/>
      <c r="AW234" s="106"/>
      <c r="AX234" s="106"/>
      <c r="AY234" s="106"/>
      <c r="BB234" s="106"/>
      <c r="BC234" s="106"/>
      <c r="BD234" s="106"/>
      <c r="BE234" s="106"/>
      <c r="BF234" s="106"/>
      <c r="BG234" s="106"/>
      <c r="BH234" s="106"/>
      <c r="BI234" s="106"/>
      <c r="BJ234" s="106"/>
      <c r="BK234" s="2"/>
    </row>
    <row r="235" spans="16:63" s="107" customFormat="1" x14ac:dyDescent="0.25">
      <c r="P235" s="109"/>
      <c r="Q235" s="109"/>
      <c r="R235" s="106"/>
      <c r="S235" s="106"/>
      <c r="T235" s="106"/>
      <c r="U235" s="106"/>
      <c r="V235" s="106"/>
      <c r="W235" s="106"/>
      <c r="X235" s="106"/>
      <c r="Y235" s="106"/>
      <c r="Z235" s="106"/>
      <c r="AA235" s="106"/>
      <c r="AB235" s="106"/>
      <c r="AC235" s="106"/>
      <c r="AD235" s="106"/>
      <c r="AE235" s="106"/>
      <c r="AF235" s="106"/>
      <c r="AG235" s="106"/>
      <c r="AH235" s="106"/>
      <c r="AI235" s="106"/>
      <c r="AJ235" s="106"/>
      <c r="AK235" s="106"/>
      <c r="AL235" s="106"/>
      <c r="AM235" s="106"/>
      <c r="AN235" s="106"/>
      <c r="AO235" s="106"/>
      <c r="AP235" s="106"/>
      <c r="AQ235" s="106"/>
      <c r="AR235" s="106"/>
      <c r="AS235" s="106"/>
      <c r="AT235" s="106"/>
      <c r="AU235" s="106"/>
      <c r="AV235" s="106"/>
      <c r="AW235" s="106"/>
      <c r="AX235" s="106"/>
      <c r="AY235" s="106"/>
      <c r="BB235" s="106"/>
      <c r="BC235" s="106"/>
      <c r="BD235" s="106"/>
      <c r="BE235" s="106"/>
      <c r="BF235" s="106"/>
      <c r="BG235" s="106"/>
      <c r="BH235" s="106"/>
      <c r="BI235" s="106"/>
      <c r="BJ235" s="106"/>
      <c r="BK235" s="2"/>
    </row>
    <row r="236" spans="16:63" s="107" customFormat="1" x14ac:dyDescent="0.25">
      <c r="P236" s="109"/>
      <c r="Q236" s="109"/>
      <c r="R236" s="106"/>
      <c r="S236" s="106"/>
      <c r="T236" s="106"/>
      <c r="U236" s="106"/>
      <c r="V236" s="106"/>
      <c r="W236" s="106"/>
      <c r="X236" s="106"/>
      <c r="Y236" s="106"/>
      <c r="Z236" s="106"/>
      <c r="AA236" s="106"/>
      <c r="AB236" s="106"/>
      <c r="AC236" s="106"/>
      <c r="AD236" s="106"/>
      <c r="AE236" s="106"/>
      <c r="AF236" s="106"/>
      <c r="AG236" s="106"/>
      <c r="AH236" s="106"/>
      <c r="AI236" s="106"/>
      <c r="AJ236" s="106"/>
      <c r="AK236" s="106"/>
      <c r="AL236" s="106"/>
      <c r="AM236" s="106"/>
      <c r="AN236" s="106"/>
      <c r="AO236" s="106"/>
      <c r="AP236" s="106"/>
      <c r="AQ236" s="106"/>
      <c r="AR236" s="106"/>
      <c r="AS236" s="106"/>
      <c r="AT236" s="106"/>
      <c r="AU236" s="106"/>
      <c r="AV236" s="106"/>
      <c r="AW236" s="106"/>
      <c r="AX236" s="106"/>
      <c r="AY236" s="106"/>
      <c r="BB236" s="106"/>
      <c r="BC236" s="106"/>
      <c r="BD236" s="106"/>
      <c r="BE236" s="106"/>
      <c r="BF236" s="106"/>
      <c r="BG236" s="106"/>
      <c r="BH236" s="106"/>
      <c r="BI236" s="106"/>
      <c r="BJ236" s="106"/>
      <c r="BK236" s="2"/>
    </row>
    <row r="237" spans="16:63" s="107" customFormat="1" x14ac:dyDescent="0.25">
      <c r="P237" s="109"/>
      <c r="Q237" s="109"/>
      <c r="R237" s="106"/>
      <c r="S237" s="106"/>
      <c r="T237" s="106"/>
      <c r="U237" s="106"/>
      <c r="V237" s="106"/>
      <c r="W237" s="106"/>
      <c r="X237" s="106"/>
      <c r="Y237" s="106"/>
      <c r="Z237" s="106"/>
      <c r="AA237" s="106"/>
      <c r="AB237" s="106"/>
      <c r="AC237" s="106"/>
      <c r="AD237" s="106"/>
      <c r="AE237" s="106"/>
      <c r="AF237" s="106"/>
      <c r="AG237" s="106"/>
      <c r="AH237" s="106"/>
      <c r="AI237" s="106"/>
      <c r="AJ237" s="106"/>
      <c r="AK237" s="106"/>
      <c r="AL237" s="106"/>
      <c r="AM237" s="106"/>
      <c r="AN237" s="106"/>
      <c r="AO237" s="106"/>
      <c r="AP237" s="106"/>
      <c r="AQ237" s="106"/>
      <c r="AR237" s="106"/>
      <c r="AS237" s="106"/>
      <c r="AT237" s="106"/>
      <c r="AU237" s="106"/>
      <c r="AV237" s="106"/>
      <c r="AW237" s="106"/>
      <c r="AX237" s="106"/>
      <c r="AY237" s="106"/>
      <c r="BB237" s="106"/>
      <c r="BC237" s="106"/>
      <c r="BD237" s="106"/>
      <c r="BE237" s="106"/>
      <c r="BF237" s="106"/>
      <c r="BG237" s="106"/>
      <c r="BH237" s="106"/>
      <c r="BI237" s="106"/>
      <c r="BJ237" s="106"/>
      <c r="BK237" s="2"/>
    </row>
    <row r="238" spans="16:63" s="107" customFormat="1" x14ac:dyDescent="0.25">
      <c r="P238" s="109"/>
      <c r="Q238" s="109"/>
      <c r="R238" s="106"/>
      <c r="S238" s="106"/>
      <c r="T238" s="106"/>
      <c r="U238" s="106"/>
      <c r="V238" s="106"/>
      <c r="W238" s="106"/>
      <c r="X238" s="106"/>
      <c r="Y238" s="106"/>
      <c r="Z238" s="106"/>
      <c r="AA238" s="106"/>
      <c r="AB238" s="106"/>
      <c r="AC238" s="106"/>
      <c r="AD238" s="106"/>
      <c r="AE238" s="106"/>
      <c r="AF238" s="106"/>
      <c r="AG238" s="106"/>
      <c r="AH238" s="106"/>
      <c r="AI238" s="106"/>
      <c r="AJ238" s="106"/>
      <c r="AK238" s="106"/>
      <c r="AL238" s="106"/>
      <c r="AM238" s="106"/>
      <c r="AN238" s="106"/>
      <c r="AO238" s="106"/>
      <c r="AP238" s="106"/>
      <c r="AQ238" s="106"/>
      <c r="AR238" s="106"/>
      <c r="AS238" s="106"/>
      <c r="AT238" s="106"/>
      <c r="AU238" s="106"/>
      <c r="AV238" s="106"/>
      <c r="AW238" s="106"/>
      <c r="AX238" s="106"/>
      <c r="AY238" s="106"/>
      <c r="BB238" s="106"/>
      <c r="BC238" s="106"/>
      <c r="BD238" s="106"/>
      <c r="BE238" s="106"/>
      <c r="BF238" s="106"/>
      <c r="BG238" s="106"/>
      <c r="BH238" s="106"/>
      <c r="BI238" s="106"/>
      <c r="BJ238" s="106"/>
      <c r="BK238" s="2"/>
    </row>
    <row r="239" spans="16:63" s="107" customFormat="1" x14ac:dyDescent="0.25">
      <c r="P239" s="109"/>
      <c r="Q239" s="109"/>
      <c r="R239" s="106"/>
      <c r="S239" s="106"/>
      <c r="T239" s="106"/>
      <c r="U239" s="106"/>
      <c r="V239" s="106"/>
      <c r="W239" s="106"/>
      <c r="X239" s="106"/>
      <c r="Y239" s="106"/>
      <c r="Z239" s="106"/>
      <c r="AA239" s="106"/>
      <c r="AB239" s="106"/>
      <c r="AC239" s="106"/>
      <c r="AD239" s="106"/>
      <c r="AE239" s="106"/>
      <c r="AF239" s="106"/>
      <c r="AG239" s="106"/>
      <c r="AH239" s="106"/>
      <c r="AI239" s="106"/>
      <c r="AJ239" s="106"/>
      <c r="AK239" s="106"/>
      <c r="AL239" s="106"/>
      <c r="AM239" s="106"/>
      <c r="AN239" s="106"/>
      <c r="AO239" s="106"/>
      <c r="AP239" s="106"/>
      <c r="AQ239" s="106"/>
      <c r="AR239" s="106"/>
      <c r="AS239" s="106"/>
      <c r="AT239" s="106"/>
      <c r="AU239" s="106"/>
      <c r="AV239" s="106"/>
      <c r="AW239" s="106"/>
      <c r="AX239" s="106"/>
      <c r="AY239" s="106"/>
      <c r="BB239" s="106"/>
      <c r="BC239" s="106"/>
      <c r="BD239" s="106"/>
      <c r="BE239" s="106"/>
      <c r="BF239" s="106"/>
      <c r="BG239" s="106"/>
      <c r="BH239" s="106"/>
      <c r="BI239" s="106"/>
      <c r="BJ239" s="106"/>
      <c r="BK239" s="2"/>
    </row>
    <row r="240" spans="16:63" s="107" customFormat="1" x14ac:dyDescent="0.25">
      <c r="P240" s="109"/>
      <c r="Q240" s="109"/>
      <c r="R240" s="106"/>
      <c r="S240" s="106"/>
      <c r="T240" s="106"/>
      <c r="U240" s="106"/>
      <c r="V240" s="106"/>
      <c r="W240" s="106"/>
      <c r="X240" s="106"/>
      <c r="Y240" s="106"/>
      <c r="Z240" s="106"/>
      <c r="AA240" s="106"/>
      <c r="AB240" s="106"/>
      <c r="AC240" s="106"/>
      <c r="AD240" s="106"/>
      <c r="AE240" s="106"/>
      <c r="AF240" s="106"/>
      <c r="AG240" s="106"/>
      <c r="AH240" s="106"/>
      <c r="AI240" s="106"/>
      <c r="AJ240" s="106"/>
      <c r="AK240" s="106"/>
      <c r="AL240" s="106"/>
      <c r="AM240" s="106"/>
      <c r="AN240" s="106"/>
      <c r="AO240" s="106"/>
      <c r="AP240" s="106"/>
      <c r="AQ240" s="106"/>
      <c r="AR240" s="106"/>
      <c r="AS240" s="106"/>
      <c r="AT240" s="106"/>
      <c r="AU240" s="106"/>
      <c r="AV240" s="106"/>
      <c r="AW240" s="106"/>
      <c r="AX240" s="106"/>
      <c r="AY240" s="106"/>
      <c r="BB240" s="106"/>
      <c r="BC240" s="106"/>
      <c r="BD240" s="106"/>
      <c r="BE240" s="106"/>
      <c r="BF240" s="106"/>
      <c r="BG240" s="106"/>
      <c r="BH240" s="106"/>
      <c r="BI240" s="106"/>
      <c r="BJ240" s="106"/>
      <c r="BK240" s="2"/>
    </row>
    <row r="241" spans="16:63" s="107" customFormat="1" x14ac:dyDescent="0.25">
      <c r="P241" s="109"/>
      <c r="Q241" s="109"/>
      <c r="R241" s="106"/>
      <c r="S241" s="106"/>
      <c r="T241" s="106"/>
      <c r="U241" s="106"/>
      <c r="V241" s="106"/>
      <c r="W241" s="106"/>
      <c r="X241" s="106"/>
      <c r="Y241" s="106"/>
      <c r="Z241" s="106"/>
      <c r="AA241" s="106"/>
      <c r="AB241" s="106"/>
      <c r="AC241" s="106"/>
      <c r="AD241" s="106"/>
      <c r="AE241" s="106"/>
      <c r="AF241" s="106"/>
      <c r="AG241" s="106"/>
      <c r="AH241" s="106"/>
      <c r="AI241" s="106"/>
      <c r="AJ241" s="106"/>
      <c r="AK241" s="106"/>
      <c r="AL241" s="106"/>
      <c r="AM241" s="106"/>
      <c r="AN241" s="106"/>
      <c r="AO241" s="106"/>
      <c r="AP241" s="106"/>
      <c r="AQ241" s="106"/>
      <c r="AR241" s="106"/>
      <c r="AS241" s="106"/>
      <c r="AT241" s="106"/>
      <c r="AU241" s="106"/>
      <c r="AV241" s="106"/>
      <c r="AW241" s="106"/>
      <c r="AX241" s="106"/>
      <c r="AY241" s="106"/>
      <c r="BB241" s="106"/>
      <c r="BC241" s="106"/>
      <c r="BD241" s="106"/>
      <c r="BE241" s="106"/>
      <c r="BF241" s="106"/>
      <c r="BG241" s="106"/>
      <c r="BH241" s="106"/>
      <c r="BI241" s="106"/>
      <c r="BJ241" s="106"/>
      <c r="BK241" s="2"/>
    </row>
    <row r="242" spans="16:63" s="107" customFormat="1" x14ac:dyDescent="0.25">
      <c r="P242" s="109"/>
      <c r="Q242" s="109"/>
      <c r="R242" s="106"/>
      <c r="S242" s="106"/>
      <c r="T242" s="106"/>
      <c r="U242" s="106"/>
      <c r="V242" s="106"/>
      <c r="W242" s="106"/>
      <c r="X242" s="106"/>
      <c r="Y242" s="106"/>
      <c r="Z242" s="106"/>
      <c r="AA242" s="106"/>
      <c r="AB242" s="106"/>
      <c r="AC242" s="106"/>
      <c r="AD242" s="106"/>
      <c r="AE242" s="106"/>
      <c r="AF242" s="106"/>
      <c r="AG242" s="106"/>
      <c r="AH242" s="106"/>
      <c r="AI242" s="106"/>
      <c r="AJ242" s="106"/>
      <c r="AK242" s="106"/>
      <c r="AL242" s="106"/>
      <c r="AM242" s="106"/>
      <c r="AN242" s="106"/>
      <c r="AO242" s="106"/>
      <c r="AP242" s="106"/>
      <c r="AQ242" s="106"/>
      <c r="AR242" s="106"/>
      <c r="AS242" s="106"/>
      <c r="AT242" s="106"/>
      <c r="AU242" s="106"/>
      <c r="AV242" s="106"/>
      <c r="AW242" s="106"/>
      <c r="AX242" s="106"/>
      <c r="AY242" s="106"/>
      <c r="BB242" s="106"/>
      <c r="BC242" s="106"/>
      <c r="BD242" s="106"/>
      <c r="BE242" s="106"/>
      <c r="BF242" s="106"/>
      <c r="BG242" s="106"/>
      <c r="BH242" s="106"/>
      <c r="BI242" s="106"/>
      <c r="BJ242" s="106"/>
      <c r="BK242" s="2"/>
    </row>
    <row r="243" spans="16:63" s="107" customFormat="1" x14ac:dyDescent="0.25">
      <c r="P243" s="109"/>
      <c r="Q243" s="109"/>
      <c r="R243" s="106"/>
      <c r="S243" s="106"/>
      <c r="T243" s="106"/>
      <c r="U243" s="106"/>
      <c r="V243" s="106"/>
      <c r="W243" s="106"/>
      <c r="X243" s="106"/>
      <c r="Y243" s="106"/>
      <c r="Z243" s="106"/>
      <c r="AA243" s="106"/>
      <c r="AB243" s="106"/>
      <c r="AC243" s="106"/>
      <c r="AD243" s="106"/>
      <c r="AE243" s="106"/>
      <c r="AF243" s="106"/>
      <c r="AG243" s="106"/>
      <c r="AH243" s="106"/>
      <c r="AI243" s="106"/>
      <c r="AJ243" s="106"/>
      <c r="AK243" s="106"/>
      <c r="AL243" s="106"/>
      <c r="AM243" s="106"/>
      <c r="AN243" s="106"/>
      <c r="AO243" s="106"/>
      <c r="AP243" s="106"/>
      <c r="AQ243" s="106"/>
      <c r="AR243" s="106"/>
      <c r="AS243" s="106"/>
      <c r="AT243" s="106"/>
      <c r="AU243" s="106"/>
      <c r="AV243" s="106"/>
      <c r="AW243" s="106"/>
      <c r="AX243" s="106"/>
      <c r="AY243" s="106"/>
      <c r="BB243" s="106"/>
      <c r="BC243" s="106"/>
      <c r="BD243" s="106"/>
      <c r="BE243" s="106"/>
      <c r="BF243" s="106"/>
      <c r="BG243" s="106"/>
      <c r="BH243" s="106"/>
      <c r="BI243" s="106"/>
      <c r="BJ243" s="106"/>
      <c r="BK243" s="2"/>
    </row>
    <row r="244" spans="16:63" s="107" customFormat="1" x14ac:dyDescent="0.25">
      <c r="P244" s="109"/>
      <c r="Q244" s="109"/>
      <c r="R244" s="106"/>
      <c r="S244" s="106"/>
      <c r="T244" s="106"/>
      <c r="U244" s="106"/>
      <c r="V244" s="106"/>
      <c r="W244" s="106"/>
      <c r="X244" s="106"/>
      <c r="Y244" s="106"/>
      <c r="Z244" s="106"/>
      <c r="AA244" s="106"/>
      <c r="AB244" s="106"/>
      <c r="AC244" s="106"/>
      <c r="AD244" s="106"/>
      <c r="AE244" s="106"/>
      <c r="AF244" s="106"/>
      <c r="AG244" s="106"/>
      <c r="AH244" s="106"/>
      <c r="AI244" s="106"/>
      <c r="AJ244" s="106"/>
      <c r="AK244" s="106"/>
      <c r="AL244" s="106"/>
      <c r="AM244" s="106"/>
      <c r="AN244" s="106"/>
      <c r="AO244" s="106"/>
      <c r="AP244" s="106"/>
      <c r="AQ244" s="106"/>
      <c r="AR244" s="106"/>
      <c r="AS244" s="106"/>
      <c r="AT244" s="106"/>
      <c r="AU244" s="106"/>
      <c r="AV244" s="106"/>
      <c r="AW244" s="106"/>
      <c r="AX244" s="106"/>
      <c r="AY244" s="106"/>
      <c r="BB244" s="106"/>
      <c r="BC244" s="106"/>
      <c r="BD244" s="106"/>
      <c r="BE244" s="106"/>
      <c r="BF244" s="106"/>
      <c r="BG244" s="106"/>
      <c r="BH244" s="106"/>
      <c r="BI244" s="106"/>
      <c r="BJ244" s="106"/>
      <c r="BK244" s="2"/>
    </row>
    <row r="245" spans="16:63" s="107" customFormat="1" x14ac:dyDescent="0.25">
      <c r="P245" s="109"/>
      <c r="Q245" s="109"/>
      <c r="R245" s="106"/>
      <c r="S245" s="106"/>
      <c r="T245" s="106"/>
      <c r="U245" s="106"/>
      <c r="V245" s="106"/>
      <c r="W245" s="106"/>
      <c r="X245" s="106"/>
      <c r="Y245" s="106"/>
      <c r="Z245" s="106"/>
      <c r="AA245" s="106"/>
      <c r="AB245" s="106"/>
      <c r="AC245" s="106"/>
      <c r="AD245" s="106"/>
      <c r="AE245" s="106"/>
      <c r="AF245" s="106"/>
      <c r="AG245" s="106"/>
      <c r="AH245" s="106"/>
      <c r="AI245" s="106"/>
      <c r="AJ245" s="106"/>
      <c r="AK245" s="106"/>
      <c r="AL245" s="106"/>
      <c r="AM245" s="106"/>
      <c r="AN245" s="106"/>
      <c r="AO245" s="106"/>
      <c r="AP245" s="106"/>
      <c r="AQ245" s="106"/>
      <c r="AR245" s="106"/>
      <c r="AS245" s="106"/>
      <c r="AT245" s="106"/>
      <c r="AU245" s="106"/>
      <c r="AV245" s="106"/>
      <c r="AW245" s="106"/>
      <c r="AX245" s="106"/>
      <c r="AY245" s="106"/>
      <c r="BB245" s="106"/>
      <c r="BC245" s="106"/>
      <c r="BD245" s="106"/>
      <c r="BE245" s="106"/>
      <c r="BF245" s="106"/>
      <c r="BG245" s="106"/>
      <c r="BH245" s="106"/>
      <c r="BI245" s="106"/>
      <c r="BJ245" s="106"/>
      <c r="BK245" s="2"/>
    </row>
    <row r="246" spans="16:63" s="107" customFormat="1" x14ac:dyDescent="0.25">
      <c r="P246" s="109"/>
      <c r="Q246" s="109"/>
      <c r="R246" s="106"/>
      <c r="S246" s="106"/>
      <c r="T246" s="106"/>
      <c r="U246" s="106"/>
      <c r="V246" s="106"/>
      <c r="W246" s="106"/>
      <c r="X246" s="106"/>
      <c r="Y246" s="106"/>
      <c r="Z246" s="106"/>
      <c r="AA246" s="106"/>
      <c r="AB246" s="106"/>
      <c r="AC246" s="106"/>
      <c r="AD246" s="106"/>
      <c r="AE246" s="106"/>
      <c r="AF246" s="106"/>
      <c r="AG246" s="106"/>
      <c r="AH246" s="106"/>
      <c r="AI246" s="106"/>
      <c r="AJ246" s="106"/>
      <c r="AK246" s="106"/>
      <c r="AL246" s="106"/>
      <c r="AM246" s="106"/>
      <c r="AN246" s="106"/>
      <c r="AO246" s="106"/>
      <c r="AP246" s="106"/>
      <c r="AQ246" s="106"/>
      <c r="AR246" s="106"/>
      <c r="AS246" s="106"/>
      <c r="AT246" s="106"/>
      <c r="AU246" s="106"/>
      <c r="AV246" s="106"/>
      <c r="AW246" s="106"/>
      <c r="AX246" s="106"/>
      <c r="AY246" s="106"/>
      <c r="BB246" s="106"/>
      <c r="BC246" s="106"/>
      <c r="BD246" s="106"/>
      <c r="BE246" s="106"/>
      <c r="BF246" s="106"/>
      <c r="BG246" s="106"/>
      <c r="BH246" s="106"/>
      <c r="BI246" s="106"/>
      <c r="BJ246" s="106"/>
      <c r="BK246" s="2"/>
    </row>
    <row r="247" spans="16:63" s="107" customFormat="1" x14ac:dyDescent="0.25">
      <c r="P247" s="109"/>
      <c r="Q247" s="109"/>
      <c r="R247" s="106"/>
      <c r="S247" s="106"/>
      <c r="T247" s="106"/>
      <c r="U247" s="106"/>
      <c r="V247" s="106"/>
      <c r="W247" s="106"/>
      <c r="X247" s="106"/>
      <c r="Y247" s="106"/>
      <c r="Z247" s="106"/>
      <c r="AA247" s="106"/>
      <c r="AB247" s="106"/>
      <c r="AC247" s="106"/>
      <c r="AD247" s="106"/>
      <c r="AE247" s="106"/>
      <c r="AF247" s="106"/>
      <c r="AG247" s="106"/>
      <c r="AH247" s="106"/>
      <c r="AI247" s="106"/>
      <c r="AJ247" s="106"/>
      <c r="AK247" s="106"/>
      <c r="AL247" s="106"/>
      <c r="AM247" s="106"/>
      <c r="AN247" s="106"/>
      <c r="AO247" s="106"/>
      <c r="AP247" s="106"/>
      <c r="AQ247" s="106"/>
      <c r="AR247" s="106"/>
      <c r="AS247" s="106"/>
      <c r="AT247" s="106"/>
      <c r="AU247" s="106"/>
      <c r="AV247" s="106"/>
      <c r="AW247" s="106"/>
      <c r="AX247" s="106"/>
      <c r="AY247" s="106"/>
      <c r="BB247" s="106"/>
      <c r="BC247" s="106"/>
      <c r="BD247" s="106"/>
      <c r="BE247" s="106"/>
      <c r="BF247" s="106"/>
      <c r="BG247" s="106"/>
      <c r="BH247" s="106"/>
      <c r="BI247" s="106"/>
      <c r="BJ247" s="106"/>
      <c r="BK247" s="2"/>
    </row>
    <row r="248" spans="16:63" s="107" customFormat="1" x14ac:dyDescent="0.25">
      <c r="P248" s="109"/>
      <c r="Q248" s="109"/>
      <c r="R248" s="106"/>
      <c r="S248" s="106"/>
      <c r="T248" s="106"/>
      <c r="U248" s="106"/>
      <c r="V248" s="106"/>
      <c r="W248" s="106"/>
      <c r="X248" s="106"/>
      <c r="Y248" s="106"/>
      <c r="Z248" s="106"/>
      <c r="AA248" s="106"/>
      <c r="AB248" s="106"/>
      <c r="AC248" s="106"/>
      <c r="AD248" s="106"/>
      <c r="AE248" s="106"/>
      <c r="AF248" s="106"/>
      <c r="AG248" s="106"/>
      <c r="AH248" s="106"/>
      <c r="AI248" s="106"/>
      <c r="AJ248" s="106"/>
      <c r="AK248" s="106"/>
      <c r="AL248" s="106"/>
      <c r="AM248" s="106"/>
      <c r="AN248" s="106"/>
      <c r="AO248" s="106"/>
      <c r="AP248" s="106"/>
      <c r="AQ248" s="106"/>
      <c r="AR248" s="106"/>
      <c r="AS248" s="106"/>
      <c r="AT248" s="106"/>
      <c r="AU248" s="106"/>
      <c r="AV248" s="106"/>
      <c r="AW248" s="106"/>
      <c r="AX248" s="106"/>
      <c r="AY248" s="106"/>
      <c r="BB248" s="106"/>
      <c r="BC248" s="106"/>
      <c r="BD248" s="106"/>
      <c r="BE248" s="106"/>
      <c r="BF248" s="106"/>
      <c r="BG248" s="106"/>
      <c r="BH248" s="106"/>
      <c r="BI248" s="106"/>
      <c r="BJ248" s="106"/>
      <c r="BK248" s="2"/>
    </row>
    <row r="249" spans="16:63" s="107" customFormat="1" x14ac:dyDescent="0.25">
      <c r="P249" s="109"/>
      <c r="Q249" s="109"/>
      <c r="R249" s="106"/>
      <c r="S249" s="106"/>
      <c r="T249" s="106"/>
      <c r="U249" s="106"/>
      <c r="V249" s="106"/>
      <c r="W249" s="106"/>
      <c r="X249" s="106"/>
      <c r="Y249" s="106"/>
      <c r="Z249" s="106"/>
      <c r="AA249" s="106"/>
      <c r="AB249" s="106"/>
      <c r="AC249" s="106"/>
      <c r="AD249" s="106"/>
      <c r="AE249" s="106"/>
      <c r="AF249" s="106"/>
      <c r="AG249" s="106"/>
      <c r="AH249" s="106"/>
      <c r="AI249" s="106"/>
      <c r="AJ249" s="106"/>
      <c r="AK249" s="106"/>
      <c r="AL249" s="106"/>
      <c r="AM249" s="106"/>
      <c r="AN249" s="106"/>
      <c r="AO249" s="106"/>
      <c r="AP249" s="106"/>
      <c r="AQ249" s="106"/>
      <c r="AR249" s="106"/>
      <c r="AS249" s="106"/>
      <c r="AT249" s="106"/>
      <c r="AU249" s="106"/>
      <c r="AV249" s="106"/>
      <c r="AW249" s="106"/>
      <c r="AX249" s="106"/>
      <c r="AY249" s="106"/>
      <c r="BB249" s="106"/>
      <c r="BC249" s="106"/>
      <c r="BD249" s="106"/>
      <c r="BE249" s="106"/>
      <c r="BF249" s="106"/>
      <c r="BG249" s="106"/>
      <c r="BH249" s="106"/>
      <c r="BI249" s="106"/>
      <c r="BJ249" s="106"/>
      <c r="BK249" s="2"/>
    </row>
    <row r="250" spans="16:63" s="107" customFormat="1" x14ac:dyDescent="0.25">
      <c r="P250" s="109"/>
      <c r="Q250" s="109"/>
      <c r="R250" s="106"/>
      <c r="S250" s="106"/>
      <c r="T250" s="106"/>
      <c r="U250" s="106"/>
      <c r="V250" s="106"/>
      <c r="W250" s="106"/>
      <c r="X250" s="106"/>
      <c r="Y250" s="106"/>
      <c r="Z250" s="106"/>
      <c r="AA250" s="106"/>
      <c r="AB250" s="106"/>
      <c r="AC250" s="106"/>
      <c r="AD250" s="106"/>
      <c r="AE250" s="106"/>
      <c r="AF250" s="106"/>
      <c r="AG250" s="106"/>
      <c r="AH250" s="106"/>
      <c r="AI250" s="106"/>
      <c r="AJ250" s="106"/>
      <c r="AK250" s="106"/>
      <c r="AL250" s="106"/>
      <c r="AM250" s="106"/>
      <c r="AN250" s="106"/>
      <c r="AO250" s="106"/>
      <c r="AP250" s="106"/>
      <c r="AQ250" s="106"/>
      <c r="AR250" s="106"/>
      <c r="AS250" s="106"/>
      <c r="AT250" s="106"/>
      <c r="AU250" s="106"/>
      <c r="AV250" s="106"/>
      <c r="AW250" s="106"/>
      <c r="AX250" s="106"/>
      <c r="AY250" s="106"/>
      <c r="BB250" s="106"/>
      <c r="BC250" s="106"/>
      <c r="BD250" s="106"/>
      <c r="BE250" s="106"/>
      <c r="BF250" s="106"/>
      <c r="BG250" s="106"/>
      <c r="BH250" s="106"/>
      <c r="BI250" s="106"/>
      <c r="BJ250" s="106"/>
      <c r="BK250" s="2"/>
    </row>
    <row r="251" spans="16:63" s="107" customFormat="1" x14ac:dyDescent="0.25">
      <c r="P251" s="109"/>
      <c r="Q251" s="109"/>
      <c r="R251" s="106"/>
      <c r="S251" s="106"/>
      <c r="T251" s="106"/>
      <c r="U251" s="106"/>
      <c r="V251" s="106"/>
      <c r="W251" s="106"/>
      <c r="X251" s="106"/>
      <c r="Y251" s="106"/>
      <c r="Z251" s="106"/>
      <c r="AA251" s="106"/>
      <c r="AB251" s="106"/>
      <c r="AC251" s="106"/>
      <c r="AD251" s="106"/>
      <c r="AE251" s="106"/>
      <c r="AF251" s="106"/>
      <c r="AG251" s="106"/>
      <c r="AH251" s="106"/>
      <c r="AI251" s="106"/>
      <c r="AJ251" s="106"/>
      <c r="AK251" s="106"/>
      <c r="AL251" s="106"/>
      <c r="AM251" s="106"/>
      <c r="AN251" s="106"/>
      <c r="AO251" s="106"/>
      <c r="AP251" s="106"/>
      <c r="AQ251" s="106"/>
      <c r="AR251" s="106"/>
      <c r="AS251" s="106"/>
      <c r="AT251" s="106"/>
      <c r="AU251" s="106"/>
      <c r="AV251" s="106"/>
      <c r="AW251" s="106"/>
      <c r="AX251" s="106"/>
      <c r="AY251" s="106"/>
      <c r="BB251" s="106"/>
      <c r="BC251" s="106"/>
      <c r="BD251" s="106"/>
      <c r="BE251" s="106"/>
      <c r="BF251" s="106"/>
      <c r="BG251" s="106"/>
      <c r="BH251" s="106"/>
      <c r="BI251" s="106"/>
      <c r="BJ251" s="106"/>
      <c r="BK251" s="2"/>
    </row>
    <row r="252" spans="16:63" s="107" customFormat="1" x14ac:dyDescent="0.25">
      <c r="P252" s="109"/>
      <c r="Q252" s="109"/>
      <c r="R252" s="106"/>
      <c r="S252" s="106"/>
      <c r="T252" s="106"/>
      <c r="U252" s="106"/>
      <c r="V252" s="106"/>
      <c r="W252" s="106"/>
      <c r="X252" s="106"/>
      <c r="Y252" s="106"/>
      <c r="Z252" s="106"/>
      <c r="AA252" s="106"/>
      <c r="AB252" s="106"/>
      <c r="AC252" s="106"/>
      <c r="AD252" s="106"/>
      <c r="AE252" s="106"/>
      <c r="AF252" s="106"/>
      <c r="AG252" s="106"/>
      <c r="AH252" s="106"/>
      <c r="AI252" s="106"/>
      <c r="AJ252" s="106"/>
      <c r="AK252" s="106"/>
      <c r="AL252" s="106"/>
      <c r="AM252" s="106"/>
      <c r="AN252" s="106"/>
      <c r="AO252" s="106"/>
      <c r="AP252" s="106"/>
      <c r="AQ252" s="106"/>
      <c r="AR252" s="106"/>
      <c r="AS252" s="106"/>
      <c r="AT252" s="106"/>
      <c r="AU252" s="106"/>
      <c r="AV252" s="106"/>
      <c r="AW252" s="106"/>
      <c r="AX252" s="106"/>
      <c r="AY252" s="106"/>
      <c r="BB252" s="106"/>
      <c r="BC252" s="106"/>
      <c r="BD252" s="106"/>
      <c r="BE252" s="106"/>
      <c r="BF252" s="106"/>
      <c r="BG252" s="106"/>
      <c r="BH252" s="106"/>
      <c r="BI252" s="106"/>
      <c r="BJ252" s="106"/>
      <c r="BK252" s="2"/>
    </row>
    <row r="253" spans="16:63" s="107" customFormat="1" x14ac:dyDescent="0.25">
      <c r="P253" s="109"/>
      <c r="Q253" s="109"/>
      <c r="R253" s="106"/>
      <c r="S253" s="106"/>
      <c r="T253" s="106"/>
      <c r="U253" s="106"/>
      <c r="V253" s="106"/>
      <c r="W253" s="106"/>
      <c r="X253" s="106"/>
      <c r="Y253" s="106"/>
      <c r="Z253" s="106"/>
      <c r="AA253" s="106"/>
      <c r="AB253" s="106"/>
      <c r="AC253" s="106"/>
      <c r="AD253" s="106"/>
      <c r="AE253" s="106"/>
      <c r="AF253" s="106"/>
      <c r="AG253" s="106"/>
      <c r="AH253" s="106"/>
      <c r="AI253" s="106"/>
      <c r="AJ253" s="106"/>
      <c r="AK253" s="106"/>
      <c r="AL253" s="106"/>
      <c r="AM253" s="106"/>
      <c r="AN253" s="106"/>
      <c r="AO253" s="106"/>
      <c r="AP253" s="106"/>
      <c r="AQ253" s="106"/>
      <c r="AR253" s="106"/>
      <c r="AS253" s="106"/>
      <c r="AT253" s="106"/>
      <c r="AU253" s="106"/>
      <c r="AV253" s="106"/>
      <c r="AW253" s="106"/>
      <c r="AX253" s="106"/>
      <c r="AY253" s="106"/>
      <c r="BB253" s="106"/>
      <c r="BC253" s="106"/>
      <c r="BD253" s="106"/>
      <c r="BE253" s="106"/>
      <c r="BF253" s="106"/>
      <c r="BG253" s="106"/>
      <c r="BH253" s="106"/>
      <c r="BI253" s="106"/>
      <c r="BJ253" s="106"/>
      <c r="BK253" s="2"/>
    </row>
    <row r="254" spans="16:63" s="107" customFormat="1" x14ac:dyDescent="0.25">
      <c r="P254" s="109"/>
      <c r="Q254" s="109"/>
      <c r="R254" s="106"/>
      <c r="S254" s="106"/>
      <c r="T254" s="106"/>
      <c r="U254" s="106"/>
      <c r="V254" s="106"/>
      <c r="W254" s="106"/>
      <c r="X254" s="106"/>
      <c r="Y254" s="106"/>
      <c r="Z254" s="106"/>
      <c r="AA254" s="106"/>
      <c r="AB254" s="106"/>
      <c r="AC254" s="106"/>
      <c r="AD254" s="106"/>
      <c r="AE254" s="106"/>
      <c r="AF254" s="106"/>
      <c r="AG254" s="106"/>
      <c r="AH254" s="106"/>
      <c r="AI254" s="106"/>
      <c r="AJ254" s="106"/>
      <c r="AK254" s="106"/>
      <c r="AL254" s="106"/>
      <c r="AM254" s="106"/>
      <c r="AN254" s="106"/>
      <c r="AO254" s="106"/>
      <c r="AP254" s="106"/>
      <c r="AQ254" s="106"/>
      <c r="AR254" s="106"/>
      <c r="AS254" s="106"/>
      <c r="AT254" s="106"/>
      <c r="AU254" s="106"/>
      <c r="AV254" s="106"/>
      <c r="AW254" s="106"/>
      <c r="AX254" s="106"/>
      <c r="AY254" s="106"/>
      <c r="BB254" s="106"/>
      <c r="BC254" s="106"/>
      <c r="BD254" s="106"/>
      <c r="BE254" s="106"/>
      <c r="BF254" s="106"/>
      <c r="BG254" s="106"/>
      <c r="BH254" s="106"/>
      <c r="BI254" s="106"/>
      <c r="BJ254" s="106"/>
      <c r="BK254" s="2"/>
    </row>
    <row r="255" spans="16:63" s="107" customFormat="1" x14ac:dyDescent="0.25">
      <c r="P255" s="109"/>
      <c r="Q255" s="109"/>
      <c r="R255" s="106"/>
      <c r="S255" s="106"/>
      <c r="T255" s="106"/>
      <c r="U255" s="106"/>
      <c r="V255" s="106"/>
      <c r="W255" s="106"/>
      <c r="X255" s="106"/>
      <c r="Y255" s="106"/>
      <c r="Z255" s="106"/>
      <c r="AA255" s="106"/>
      <c r="AB255" s="106"/>
      <c r="AC255" s="106"/>
      <c r="AD255" s="106"/>
      <c r="AE255" s="106"/>
      <c r="AF255" s="106"/>
      <c r="AG255" s="106"/>
      <c r="AH255" s="106"/>
      <c r="AI255" s="106"/>
      <c r="AJ255" s="106"/>
      <c r="AK255" s="106"/>
      <c r="AL255" s="106"/>
      <c r="AM255" s="106"/>
      <c r="AN255" s="106"/>
      <c r="AO255" s="106"/>
      <c r="AP255" s="106"/>
      <c r="AQ255" s="106"/>
      <c r="AR255" s="106"/>
      <c r="AS255" s="106"/>
      <c r="AT255" s="106"/>
      <c r="AU255" s="106"/>
      <c r="AV255" s="106"/>
      <c r="AW255" s="106"/>
      <c r="AX255" s="106"/>
      <c r="AY255" s="106"/>
      <c r="BB255" s="106"/>
      <c r="BC255" s="106"/>
      <c r="BD255" s="106"/>
      <c r="BE255" s="106"/>
      <c r="BF255" s="106"/>
      <c r="BG255" s="106"/>
      <c r="BH255" s="106"/>
      <c r="BI255" s="106"/>
      <c r="BJ255" s="106"/>
      <c r="BK255" s="2"/>
    </row>
    <row r="256" spans="16:63" s="107" customFormat="1" x14ac:dyDescent="0.25">
      <c r="P256" s="109"/>
      <c r="Q256" s="109"/>
      <c r="R256" s="106"/>
      <c r="S256" s="106"/>
      <c r="T256" s="106"/>
      <c r="U256" s="106"/>
      <c r="V256" s="106"/>
      <c r="W256" s="106"/>
      <c r="X256" s="106"/>
      <c r="Y256" s="106"/>
      <c r="Z256" s="106"/>
      <c r="AA256" s="106"/>
      <c r="AB256" s="106"/>
      <c r="AC256" s="106"/>
      <c r="AD256" s="106"/>
      <c r="AE256" s="106"/>
      <c r="AF256" s="106"/>
      <c r="AG256" s="106"/>
      <c r="AH256" s="106"/>
      <c r="AI256" s="106"/>
      <c r="AJ256" s="106"/>
      <c r="AK256" s="106"/>
      <c r="AL256" s="106"/>
      <c r="AM256" s="106"/>
      <c r="AN256" s="106"/>
      <c r="AO256" s="106"/>
      <c r="AP256" s="106"/>
      <c r="AQ256" s="106"/>
      <c r="AR256" s="106"/>
      <c r="AS256" s="106"/>
      <c r="AT256" s="106"/>
      <c r="AU256" s="106"/>
      <c r="AV256" s="106"/>
      <c r="AW256" s="106"/>
      <c r="AX256" s="106"/>
      <c r="AY256" s="106"/>
      <c r="BB256" s="106"/>
      <c r="BC256" s="106"/>
      <c r="BD256" s="106"/>
      <c r="BE256" s="106"/>
      <c r="BF256" s="106"/>
      <c r="BG256" s="106"/>
      <c r="BH256" s="106"/>
      <c r="BI256" s="106"/>
      <c r="BJ256" s="106"/>
      <c r="BK256" s="2"/>
    </row>
    <row r="257" spans="16:63" s="107" customFormat="1" x14ac:dyDescent="0.25">
      <c r="P257" s="109"/>
      <c r="Q257" s="109"/>
      <c r="R257" s="106"/>
      <c r="S257" s="106"/>
      <c r="T257" s="106"/>
      <c r="U257" s="106"/>
      <c r="V257" s="106"/>
      <c r="W257" s="106"/>
      <c r="X257" s="106"/>
      <c r="Y257" s="106"/>
      <c r="Z257" s="106"/>
      <c r="AA257" s="106"/>
      <c r="AB257" s="106"/>
      <c r="AC257" s="106"/>
      <c r="AD257" s="106"/>
      <c r="AE257" s="106"/>
      <c r="AF257" s="106"/>
      <c r="AG257" s="106"/>
      <c r="AH257" s="106"/>
      <c r="AI257" s="106"/>
      <c r="AJ257" s="106"/>
      <c r="AK257" s="106"/>
      <c r="AL257" s="106"/>
      <c r="AM257" s="106"/>
      <c r="AN257" s="106"/>
      <c r="AO257" s="106"/>
      <c r="AP257" s="106"/>
      <c r="AQ257" s="106"/>
      <c r="AR257" s="106"/>
      <c r="AS257" s="106"/>
      <c r="AT257" s="106"/>
      <c r="AU257" s="106"/>
      <c r="AV257" s="106"/>
      <c r="AW257" s="106"/>
      <c r="AX257" s="106"/>
      <c r="AY257" s="106"/>
      <c r="BB257" s="106"/>
      <c r="BC257" s="106"/>
      <c r="BD257" s="106"/>
      <c r="BE257" s="106"/>
      <c r="BF257" s="106"/>
      <c r="BG257" s="106"/>
      <c r="BH257" s="106"/>
      <c r="BI257" s="106"/>
      <c r="BJ257" s="106"/>
      <c r="BK257" s="2"/>
    </row>
    <row r="258" spans="16:63" s="107" customFormat="1" x14ac:dyDescent="0.25">
      <c r="P258" s="109"/>
      <c r="Q258" s="109"/>
      <c r="R258" s="106"/>
      <c r="S258" s="106"/>
      <c r="T258" s="106"/>
      <c r="U258" s="106"/>
      <c r="V258" s="106"/>
      <c r="W258" s="106"/>
      <c r="X258" s="106"/>
      <c r="Y258" s="106"/>
      <c r="Z258" s="106"/>
      <c r="AA258" s="106"/>
      <c r="AB258" s="106"/>
      <c r="AC258" s="106"/>
      <c r="AD258" s="106"/>
      <c r="AE258" s="106"/>
      <c r="AF258" s="106"/>
      <c r="AG258" s="106"/>
      <c r="AH258" s="106"/>
      <c r="AI258" s="106"/>
      <c r="AJ258" s="106"/>
      <c r="AK258" s="106"/>
      <c r="AL258" s="106"/>
      <c r="AM258" s="106"/>
      <c r="AN258" s="106"/>
      <c r="AO258" s="106"/>
      <c r="AP258" s="106"/>
      <c r="AQ258" s="106"/>
      <c r="AR258" s="106"/>
      <c r="AS258" s="106"/>
      <c r="AT258" s="106"/>
      <c r="AU258" s="106"/>
      <c r="AV258" s="106"/>
      <c r="AW258" s="106"/>
      <c r="AX258" s="106"/>
      <c r="AY258" s="106"/>
      <c r="BB258" s="106"/>
      <c r="BC258" s="106"/>
      <c r="BD258" s="106"/>
      <c r="BE258" s="106"/>
      <c r="BF258" s="106"/>
      <c r="BG258" s="106"/>
      <c r="BH258" s="106"/>
      <c r="BI258" s="106"/>
      <c r="BJ258" s="106"/>
      <c r="BK258" s="2"/>
    </row>
    <row r="259" spans="16:63" s="107" customFormat="1" x14ac:dyDescent="0.25">
      <c r="P259" s="109"/>
      <c r="Q259" s="109"/>
      <c r="R259" s="106"/>
      <c r="S259" s="106"/>
      <c r="T259" s="106"/>
      <c r="U259" s="106"/>
      <c r="V259" s="106"/>
      <c r="W259" s="106"/>
      <c r="X259" s="106"/>
      <c r="Y259" s="106"/>
      <c r="Z259" s="106"/>
      <c r="AA259" s="106"/>
      <c r="AB259" s="106"/>
      <c r="AC259" s="106"/>
      <c r="AD259" s="106"/>
      <c r="AE259" s="106"/>
      <c r="AF259" s="106"/>
      <c r="AG259" s="106"/>
      <c r="AH259" s="106"/>
      <c r="AI259" s="106"/>
      <c r="AJ259" s="106"/>
      <c r="AK259" s="106"/>
      <c r="AL259" s="106"/>
      <c r="AM259" s="106"/>
      <c r="AN259" s="106"/>
      <c r="AO259" s="106"/>
      <c r="AP259" s="106"/>
      <c r="AQ259" s="106"/>
      <c r="AR259" s="106"/>
      <c r="AS259" s="106"/>
      <c r="AT259" s="106"/>
      <c r="AU259" s="106"/>
      <c r="AV259" s="106"/>
      <c r="AW259" s="106"/>
      <c r="AX259" s="106"/>
      <c r="AY259" s="106"/>
      <c r="BB259" s="106"/>
      <c r="BC259" s="106"/>
      <c r="BD259" s="106"/>
      <c r="BE259" s="106"/>
      <c r="BF259" s="106"/>
      <c r="BG259" s="106"/>
      <c r="BH259" s="106"/>
      <c r="BI259" s="106"/>
      <c r="BJ259" s="106"/>
      <c r="BK259" s="2"/>
    </row>
    <row r="260" spans="16:63" s="107" customFormat="1" x14ac:dyDescent="0.25">
      <c r="P260" s="109"/>
      <c r="Q260" s="109"/>
      <c r="R260" s="106"/>
      <c r="S260" s="106"/>
      <c r="T260" s="106"/>
      <c r="U260" s="106"/>
      <c r="V260" s="106"/>
      <c r="W260" s="106"/>
      <c r="X260" s="106"/>
      <c r="Y260" s="106"/>
      <c r="Z260" s="106"/>
      <c r="AA260" s="106"/>
      <c r="AB260" s="106"/>
      <c r="AC260" s="106"/>
      <c r="AD260" s="106"/>
      <c r="AE260" s="106"/>
      <c r="AF260" s="106"/>
      <c r="AG260" s="106"/>
      <c r="AH260" s="106"/>
      <c r="AI260" s="106"/>
      <c r="AJ260" s="106"/>
      <c r="AK260" s="106"/>
      <c r="AL260" s="106"/>
      <c r="AM260" s="106"/>
      <c r="AN260" s="106"/>
      <c r="AO260" s="106"/>
      <c r="AP260" s="106"/>
      <c r="AQ260" s="106"/>
      <c r="AR260" s="106"/>
      <c r="AS260" s="106"/>
      <c r="AT260" s="106"/>
      <c r="AU260" s="106"/>
      <c r="AV260" s="106"/>
      <c r="AW260" s="106"/>
      <c r="AX260" s="106"/>
      <c r="AY260" s="106"/>
      <c r="BB260" s="106"/>
      <c r="BC260" s="106"/>
      <c r="BD260" s="106"/>
      <c r="BE260" s="106"/>
      <c r="BF260" s="106"/>
      <c r="BG260" s="106"/>
      <c r="BH260" s="106"/>
      <c r="BI260" s="106"/>
      <c r="BJ260" s="106"/>
      <c r="BK260" s="2"/>
    </row>
    <row r="261" spans="16:63" s="107" customFormat="1" x14ac:dyDescent="0.25">
      <c r="P261" s="109"/>
      <c r="Q261" s="109"/>
      <c r="R261" s="106"/>
      <c r="S261" s="106"/>
      <c r="T261" s="106"/>
      <c r="U261" s="106"/>
      <c r="V261" s="106"/>
      <c r="W261" s="106"/>
      <c r="X261" s="106"/>
      <c r="Y261" s="106"/>
      <c r="Z261" s="106"/>
      <c r="AA261" s="106"/>
      <c r="AB261" s="106"/>
      <c r="AC261" s="106"/>
      <c r="AD261" s="106"/>
      <c r="AE261" s="106"/>
      <c r="AF261" s="106"/>
      <c r="AG261" s="106"/>
      <c r="AH261" s="106"/>
      <c r="AI261" s="106"/>
      <c r="AJ261" s="106"/>
      <c r="AK261" s="106"/>
      <c r="AL261" s="106"/>
      <c r="AM261" s="106"/>
      <c r="AN261" s="106"/>
      <c r="AO261" s="106"/>
      <c r="AP261" s="106"/>
      <c r="AQ261" s="106"/>
      <c r="AR261" s="106"/>
      <c r="AS261" s="106"/>
      <c r="AT261" s="106"/>
      <c r="AU261" s="106"/>
      <c r="AV261" s="106"/>
      <c r="AW261" s="106"/>
      <c r="AX261" s="106"/>
      <c r="AY261" s="106"/>
      <c r="BB261" s="106"/>
      <c r="BC261" s="106"/>
      <c r="BD261" s="106"/>
      <c r="BE261" s="106"/>
      <c r="BF261" s="106"/>
      <c r="BG261" s="106"/>
      <c r="BH261" s="106"/>
      <c r="BI261" s="106"/>
      <c r="BJ261" s="106"/>
      <c r="BK261" s="2"/>
    </row>
    <row r="262" spans="16:63" s="107" customFormat="1" x14ac:dyDescent="0.25">
      <c r="P262" s="109"/>
      <c r="Q262" s="109"/>
      <c r="R262" s="106"/>
      <c r="S262" s="106"/>
      <c r="T262" s="106"/>
      <c r="U262" s="106"/>
      <c r="V262" s="106"/>
      <c r="W262" s="106"/>
      <c r="X262" s="106"/>
      <c r="Y262" s="106"/>
      <c r="Z262" s="106"/>
      <c r="AA262" s="106"/>
      <c r="AB262" s="106"/>
      <c r="AC262" s="106"/>
      <c r="AD262" s="106"/>
      <c r="AE262" s="106"/>
      <c r="AF262" s="106"/>
      <c r="AG262" s="106"/>
      <c r="AH262" s="106"/>
      <c r="AI262" s="106"/>
      <c r="AJ262" s="106"/>
      <c r="AK262" s="106"/>
      <c r="AL262" s="106"/>
      <c r="AM262" s="106"/>
      <c r="AN262" s="106"/>
      <c r="AO262" s="106"/>
      <c r="AP262" s="106"/>
      <c r="AQ262" s="106"/>
      <c r="AR262" s="106"/>
      <c r="AS262" s="106"/>
      <c r="AT262" s="106"/>
      <c r="AU262" s="106"/>
      <c r="AV262" s="106"/>
      <c r="AW262" s="106"/>
      <c r="AX262" s="106"/>
      <c r="AY262" s="106"/>
      <c r="BB262" s="106"/>
      <c r="BC262" s="106"/>
      <c r="BD262" s="106"/>
      <c r="BE262" s="106"/>
      <c r="BF262" s="106"/>
      <c r="BG262" s="106"/>
      <c r="BH262" s="106"/>
      <c r="BI262" s="106"/>
      <c r="BJ262" s="106"/>
      <c r="BK262" s="2"/>
    </row>
    <row r="263" spans="16:63" s="107" customFormat="1" x14ac:dyDescent="0.25">
      <c r="P263" s="109"/>
      <c r="Q263" s="109"/>
      <c r="R263" s="106"/>
      <c r="S263" s="106"/>
      <c r="T263" s="106"/>
      <c r="U263" s="106"/>
      <c r="V263" s="106"/>
      <c r="W263" s="106"/>
      <c r="X263" s="106"/>
      <c r="Y263" s="106"/>
      <c r="Z263" s="106"/>
      <c r="AA263" s="106"/>
      <c r="AB263" s="106"/>
      <c r="AC263" s="106"/>
      <c r="AD263" s="106"/>
      <c r="AE263" s="106"/>
      <c r="AF263" s="106"/>
      <c r="AG263" s="106"/>
      <c r="AH263" s="106"/>
      <c r="AI263" s="106"/>
      <c r="AJ263" s="106"/>
      <c r="AK263" s="106"/>
      <c r="AL263" s="106"/>
      <c r="AM263" s="106"/>
      <c r="AN263" s="106"/>
      <c r="AO263" s="106"/>
      <c r="AP263" s="106"/>
      <c r="AQ263" s="106"/>
      <c r="AR263" s="106"/>
      <c r="AS263" s="106"/>
      <c r="AT263" s="106"/>
      <c r="AU263" s="106"/>
      <c r="AV263" s="106"/>
      <c r="AW263" s="106"/>
      <c r="AX263" s="106"/>
      <c r="AY263" s="106"/>
      <c r="BB263" s="106"/>
      <c r="BC263" s="106"/>
      <c r="BD263" s="106"/>
      <c r="BE263" s="106"/>
      <c r="BF263" s="106"/>
      <c r="BG263" s="106"/>
      <c r="BH263" s="106"/>
      <c r="BI263" s="106"/>
      <c r="BJ263" s="106"/>
      <c r="BK263" s="2"/>
    </row>
    <row r="264" spans="16:63" s="107" customFormat="1" x14ac:dyDescent="0.25">
      <c r="P264" s="109"/>
      <c r="Q264" s="109"/>
      <c r="R264" s="106"/>
      <c r="S264" s="106"/>
      <c r="T264" s="106"/>
      <c r="U264" s="106"/>
      <c r="V264" s="106"/>
      <c r="W264" s="106"/>
      <c r="X264" s="106"/>
      <c r="Y264" s="106"/>
      <c r="Z264" s="106"/>
      <c r="AA264" s="106"/>
      <c r="AB264" s="106"/>
      <c r="AC264" s="106"/>
      <c r="AD264" s="106"/>
      <c r="AE264" s="106"/>
      <c r="AF264" s="106"/>
      <c r="AG264" s="106"/>
      <c r="AH264" s="106"/>
      <c r="AI264" s="106"/>
      <c r="AJ264" s="106"/>
      <c r="AK264" s="106"/>
      <c r="AL264" s="106"/>
      <c r="AM264" s="106"/>
      <c r="AN264" s="106"/>
      <c r="AO264" s="106"/>
      <c r="AP264" s="106"/>
      <c r="AQ264" s="106"/>
      <c r="AR264" s="106"/>
      <c r="AS264" s="106"/>
      <c r="AT264" s="106"/>
      <c r="AU264" s="106"/>
      <c r="AV264" s="106"/>
      <c r="AW264" s="106"/>
      <c r="AX264" s="106"/>
      <c r="AY264" s="106"/>
      <c r="BB264" s="106"/>
      <c r="BC264" s="106"/>
      <c r="BD264" s="106"/>
      <c r="BE264" s="106"/>
      <c r="BF264" s="106"/>
      <c r="BG264" s="106"/>
      <c r="BH264" s="106"/>
      <c r="BI264" s="106"/>
      <c r="BJ264" s="106"/>
      <c r="BK264" s="2"/>
    </row>
    <row r="265" spans="16:63" s="107" customFormat="1" x14ac:dyDescent="0.25">
      <c r="P265" s="109"/>
      <c r="Q265" s="109"/>
      <c r="R265" s="106"/>
      <c r="S265" s="106"/>
      <c r="T265" s="106"/>
      <c r="U265" s="106"/>
      <c r="V265" s="106"/>
      <c r="W265" s="106"/>
      <c r="X265" s="106"/>
      <c r="Y265" s="106"/>
      <c r="Z265" s="106"/>
      <c r="AA265" s="106"/>
      <c r="AB265" s="106"/>
      <c r="AC265" s="106"/>
      <c r="AD265" s="106"/>
      <c r="AE265" s="106"/>
      <c r="AF265" s="106"/>
      <c r="AG265" s="106"/>
      <c r="AH265" s="106"/>
      <c r="AI265" s="106"/>
      <c r="AJ265" s="106"/>
      <c r="AK265" s="106"/>
      <c r="AL265" s="106"/>
      <c r="AM265" s="106"/>
      <c r="AN265" s="106"/>
      <c r="AO265" s="106"/>
      <c r="AP265" s="106"/>
      <c r="AQ265" s="106"/>
      <c r="AR265" s="106"/>
      <c r="AS265" s="106"/>
      <c r="AT265" s="106"/>
      <c r="AU265" s="106"/>
      <c r="AV265" s="106"/>
      <c r="AW265" s="106"/>
      <c r="AX265" s="106"/>
      <c r="AY265" s="106"/>
      <c r="BB265" s="106"/>
      <c r="BC265" s="106"/>
      <c r="BD265" s="106"/>
      <c r="BE265" s="106"/>
      <c r="BF265" s="106"/>
      <c r="BG265" s="106"/>
      <c r="BH265" s="106"/>
      <c r="BI265" s="106"/>
      <c r="BJ265" s="106"/>
      <c r="BK265" s="2"/>
    </row>
    <row r="266" spans="16:63" s="107" customFormat="1" x14ac:dyDescent="0.25">
      <c r="P266" s="109"/>
      <c r="Q266" s="109"/>
      <c r="R266" s="106"/>
      <c r="S266" s="106"/>
      <c r="T266" s="106"/>
      <c r="U266" s="106"/>
      <c r="V266" s="106"/>
      <c r="W266" s="106"/>
      <c r="X266" s="106"/>
      <c r="Y266" s="106"/>
      <c r="Z266" s="106"/>
      <c r="AA266" s="106"/>
      <c r="AB266" s="106"/>
      <c r="AC266" s="106"/>
      <c r="AD266" s="106"/>
      <c r="AE266" s="106"/>
      <c r="AF266" s="106"/>
      <c r="AG266" s="106"/>
      <c r="AH266" s="106"/>
      <c r="AI266" s="106"/>
      <c r="AJ266" s="106"/>
      <c r="AK266" s="106"/>
      <c r="AL266" s="106"/>
      <c r="AM266" s="106"/>
      <c r="AN266" s="106"/>
      <c r="AO266" s="106"/>
      <c r="AP266" s="106"/>
      <c r="AQ266" s="106"/>
      <c r="AR266" s="106"/>
      <c r="AS266" s="106"/>
      <c r="AT266" s="106"/>
      <c r="AU266" s="106"/>
      <c r="AV266" s="106"/>
      <c r="AW266" s="106"/>
      <c r="AX266" s="106"/>
      <c r="AY266" s="106"/>
      <c r="BB266" s="106"/>
      <c r="BC266" s="106"/>
      <c r="BD266" s="106"/>
      <c r="BE266" s="106"/>
      <c r="BF266" s="106"/>
      <c r="BG266" s="106"/>
      <c r="BH266" s="106"/>
      <c r="BI266" s="106"/>
      <c r="BJ266" s="106"/>
      <c r="BK266" s="2"/>
    </row>
    <row r="267" spans="16:63" s="107" customFormat="1" x14ac:dyDescent="0.25">
      <c r="P267" s="109"/>
      <c r="Q267" s="109"/>
      <c r="R267" s="106"/>
      <c r="S267" s="106"/>
      <c r="T267" s="106"/>
      <c r="U267" s="106"/>
      <c r="V267" s="106"/>
      <c r="W267" s="106"/>
      <c r="X267" s="106"/>
      <c r="Y267" s="106"/>
      <c r="Z267" s="106"/>
      <c r="AA267" s="106"/>
      <c r="AB267" s="106"/>
      <c r="AC267" s="106"/>
      <c r="AD267" s="106"/>
      <c r="AE267" s="106"/>
      <c r="AF267" s="106"/>
      <c r="AG267" s="106"/>
      <c r="AH267" s="106"/>
      <c r="AI267" s="106"/>
      <c r="AJ267" s="106"/>
      <c r="AK267" s="106"/>
      <c r="AL267" s="106"/>
      <c r="AM267" s="106"/>
      <c r="AN267" s="106"/>
      <c r="AO267" s="106"/>
      <c r="AP267" s="106"/>
      <c r="AQ267" s="106"/>
      <c r="AR267" s="106"/>
      <c r="AS267" s="106"/>
      <c r="AT267" s="106"/>
      <c r="AU267" s="106"/>
      <c r="AV267" s="106"/>
      <c r="AW267" s="106"/>
      <c r="AX267" s="106"/>
      <c r="AY267" s="106"/>
      <c r="BB267" s="106"/>
      <c r="BC267" s="106"/>
      <c r="BD267" s="106"/>
      <c r="BE267" s="106"/>
      <c r="BF267" s="106"/>
      <c r="BG267" s="106"/>
      <c r="BH267" s="106"/>
      <c r="BI267" s="106"/>
      <c r="BJ267" s="106"/>
      <c r="BK267" s="2"/>
    </row>
    <row r="268" spans="16:63" s="107" customFormat="1" x14ac:dyDescent="0.25">
      <c r="P268" s="109"/>
      <c r="Q268" s="109"/>
      <c r="R268" s="106"/>
      <c r="S268" s="106"/>
      <c r="T268" s="106"/>
      <c r="U268" s="106"/>
      <c r="V268" s="106"/>
      <c r="W268" s="106"/>
      <c r="X268" s="106"/>
      <c r="Y268" s="106"/>
      <c r="Z268" s="106"/>
      <c r="AA268" s="106"/>
      <c r="AB268" s="106"/>
      <c r="AC268" s="106"/>
      <c r="AD268" s="106"/>
      <c r="AE268" s="106"/>
      <c r="AF268" s="106"/>
      <c r="AG268" s="106"/>
      <c r="AH268" s="106"/>
      <c r="AI268" s="106"/>
      <c r="AJ268" s="106"/>
      <c r="AK268" s="106"/>
      <c r="AL268" s="106"/>
      <c r="AM268" s="106"/>
      <c r="AN268" s="106"/>
      <c r="AO268" s="106"/>
      <c r="AP268" s="106"/>
      <c r="AQ268" s="106"/>
      <c r="AR268" s="106"/>
      <c r="AS268" s="106"/>
      <c r="AT268" s="106"/>
      <c r="AU268" s="106"/>
      <c r="AV268" s="106"/>
      <c r="AW268" s="106"/>
      <c r="AX268" s="106"/>
      <c r="AY268" s="106"/>
      <c r="BB268" s="106"/>
      <c r="BC268" s="106"/>
      <c r="BD268" s="106"/>
      <c r="BE268" s="106"/>
      <c r="BF268" s="106"/>
      <c r="BG268" s="106"/>
      <c r="BH268" s="106"/>
      <c r="BI268" s="106"/>
      <c r="BJ268" s="106"/>
      <c r="BK268" s="2"/>
    </row>
    <row r="269" spans="16:63" s="107" customFormat="1" x14ac:dyDescent="0.25">
      <c r="P269" s="109"/>
      <c r="Q269" s="109"/>
      <c r="R269" s="106"/>
      <c r="S269" s="106"/>
      <c r="T269" s="106"/>
      <c r="U269" s="106"/>
      <c r="V269" s="106"/>
      <c r="W269" s="106"/>
      <c r="X269" s="106"/>
      <c r="Y269" s="106"/>
      <c r="Z269" s="106"/>
      <c r="AA269" s="106"/>
      <c r="AB269" s="106"/>
      <c r="AC269" s="106"/>
      <c r="AD269" s="106"/>
      <c r="AE269" s="106"/>
      <c r="AF269" s="106"/>
      <c r="AG269" s="106"/>
      <c r="AH269" s="106"/>
      <c r="AI269" s="106"/>
      <c r="AJ269" s="106"/>
      <c r="AK269" s="106"/>
      <c r="AL269" s="106"/>
      <c r="AM269" s="106"/>
      <c r="AN269" s="106"/>
      <c r="AO269" s="106"/>
      <c r="AP269" s="106"/>
      <c r="AQ269" s="106"/>
      <c r="AR269" s="106"/>
      <c r="AS269" s="106"/>
      <c r="AT269" s="106"/>
      <c r="AU269" s="106"/>
      <c r="AV269" s="106"/>
      <c r="AW269" s="106"/>
      <c r="AX269" s="106"/>
      <c r="AY269" s="106"/>
      <c r="BB269" s="106"/>
      <c r="BC269" s="106"/>
      <c r="BD269" s="106"/>
      <c r="BE269" s="106"/>
      <c r="BF269" s="106"/>
      <c r="BG269" s="106"/>
      <c r="BH269" s="106"/>
      <c r="BI269" s="106"/>
      <c r="BJ269" s="106"/>
      <c r="BK269" s="2"/>
    </row>
    <row r="270" spans="16:63" s="107" customFormat="1" x14ac:dyDescent="0.25">
      <c r="P270" s="109"/>
      <c r="Q270" s="109"/>
      <c r="R270" s="106"/>
      <c r="S270" s="106"/>
      <c r="T270" s="106"/>
      <c r="U270" s="106"/>
      <c r="V270" s="106"/>
      <c r="W270" s="106"/>
      <c r="X270" s="106"/>
      <c r="Y270" s="106"/>
      <c r="Z270" s="106"/>
      <c r="AA270" s="106"/>
      <c r="AB270" s="106"/>
      <c r="AC270" s="106"/>
      <c r="AD270" s="106"/>
      <c r="AE270" s="106"/>
      <c r="AF270" s="106"/>
      <c r="AG270" s="106"/>
      <c r="AH270" s="106"/>
      <c r="AI270" s="106"/>
      <c r="AJ270" s="106"/>
      <c r="AK270" s="106"/>
      <c r="AL270" s="106"/>
      <c r="AM270" s="106"/>
      <c r="AN270" s="106"/>
      <c r="AO270" s="106"/>
      <c r="AP270" s="106"/>
      <c r="AQ270" s="106"/>
      <c r="AR270" s="106"/>
      <c r="AS270" s="106"/>
      <c r="AT270" s="106"/>
      <c r="AU270" s="106"/>
      <c r="AV270" s="106"/>
      <c r="AW270" s="106"/>
      <c r="AX270" s="106"/>
      <c r="AY270" s="106"/>
      <c r="BB270" s="106"/>
      <c r="BC270" s="106"/>
      <c r="BD270" s="106"/>
      <c r="BE270" s="106"/>
      <c r="BF270" s="106"/>
      <c r="BG270" s="106"/>
      <c r="BH270" s="106"/>
      <c r="BI270" s="106"/>
      <c r="BJ270" s="106"/>
      <c r="BK270" s="2"/>
    </row>
    <row r="271" spans="16:63" s="107" customFormat="1" x14ac:dyDescent="0.25">
      <c r="P271" s="109"/>
      <c r="Q271" s="109"/>
      <c r="R271" s="106"/>
      <c r="S271" s="106"/>
      <c r="T271" s="106"/>
      <c r="U271" s="106"/>
      <c r="V271" s="106"/>
      <c r="W271" s="106"/>
      <c r="X271" s="106"/>
      <c r="Y271" s="106"/>
      <c r="Z271" s="106"/>
      <c r="AA271" s="106"/>
      <c r="AB271" s="106"/>
      <c r="AC271" s="106"/>
      <c r="AD271" s="106"/>
      <c r="AE271" s="106"/>
      <c r="AF271" s="106"/>
      <c r="AG271" s="106"/>
      <c r="AH271" s="106"/>
      <c r="AI271" s="106"/>
      <c r="AJ271" s="106"/>
      <c r="AK271" s="106"/>
      <c r="AL271" s="106"/>
      <c r="AM271" s="106"/>
      <c r="AN271" s="106"/>
      <c r="AO271" s="106"/>
      <c r="AP271" s="106"/>
      <c r="AQ271" s="106"/>
      <c r="AR271" s="106"/>
      <c r="AS271" s="106"/>
      <c r="AT271" s="106"/>
      <c r="AU271" s="106"/>
      <c r="AV271" s="106"/>
      <c r="AW271" s="106"/>
      <c r="AX271" s="106"/>
      <c r="AY271" s="106"/>
      <c r="BB271" s="106"/>
      <c r="BC271" s="106"/>
      <c r="BD271" s="106"/>
      <c r="BE271" s="106"/>
      <c r="BF271" s="106"/>
      <c r="BG271" s="106"/>
      <c r="BH271" s="106"/>
      <c r="BI271" s="106"/>
      <c r="BJ271" s="106"/>
      <c r="BK271" s="2"/>
    </row>
    <row r="272" spans="16:63" s="107" customFormat="1" x14ac:dyDescent="0.25">
      <c r="P272" s="109"/>
      <c r="Q272" s="109"/>
      <c r="R272" s="106"/>
      <c r="S272" s="106"/>
      <c r="T272" s="106"/>
      <c r="U272" s="106"/>
      <c r="V272" s="106"/>
      <c r="W272" s="106"/>
      <c r="X272" s="106"/>
      <c r="Y272" s="106"/>
      <c r="Z272" s="106"/>
      <c r="AA272" s="106"/>
      <c r="AB272" s="106"/>
      <c r="AC272" s="106"/>
      <c r="AD272" s="106"/>
      <c r="AE272" s="106"/>
      <c r="AF272" s="106"/>
      <c r="AG272" s="106"/>
      <c r="AH272" s="106"/>
      <c r="AI272" s="106"/>
      <c r="AJ272" s="106"/>
      <c r="AK272" s="106"/>
      <c r="AL272" s="106"/>
      <c r="AM272" s="106"/>
      <c r="AN272" s="106"/>
      <c r="AO272" s="106"/>
      <c r="AP272" s="106"/>
      <c r="AQ272" s="106"/>
      <c r="AR272" s="106"/>
      <c r="AS272" s="106"/>
      <c r="AT272" s="106"/>
      <c r="AU272" s="106"/>
      <c r="AV272" s="106"/>
      <c r="AW272" s="106"/>
      <c r="AX272" s="106"/>
      <c r="AY272" s="106"/>
      <c r="BB272" s="106"/>
      <c r="BC272" s="106"/>
      <c r="BD272" s="106"/>
      <c r="BE272" s="106"/>
      <c r="BF272" s="106"/>
      <c r="BG272" s="106"/>
      <c r="BH272" s="106"/>
      <c r="BI272" s="106"/>
      <c r="BJ272" s="106"/>
      <c r="BK272" s="2"/>
    </row>
    <row r="273" spans="16:63" s="107" customFormat="1" x14ac:dyDescent="0.25">
      <c r="P273" s="109"/>
      <c r="Q273" s="109"/>
      <c r="R273" s="106"/>
      <c r="S273" s="106"/>
      <c r="T273" s="106"/>
      <c r="U273" s="106"/>
      <c r="V273" s="106"/>
      <c r="W273" s="106"/>
      <c r="X273" s="106"/>
      <c r="Y273" s="106"/>
      <c r="Z273" s="106"/>
      <c r="AA273" s="106"/>
      <c r="AB273" s="106"/>
      <c r="AC273" s="106"/>
      <c r="AD273" s="106"/>
      <c r="AE273" s="106"/>
      <c r="AF273" s="106"/>
      <c r="AG273" s="106"/>
      <c r="AH273" s="106"/>
      <c r="AI273" s="106"/>
      <c r="AJ273" s="106"/>
      <c r="AK273" s="106"/>
      <c r="AL273" s="106"/>
      <c r="AM273" s="106"/>
      <c r="AN273" s="106"/>
      <c r="AO273" s="106"/>
      <c r="AP273" s="106"/>
      <c r="AQ273" s="106"/>
      <c r="AR273" s="106"/>
      <c r="AS273" s="106"/>
      <c r="AT273" s="106"/>
      <c r="AU273" s="106"/>
      <c r="AV273" s="106"/>
      <c r="AW273" s="106"/>
      <c r="AX273" s="106"/>
      <c r="AY273" s="106"/>
      <c r="BB273" s="106"/>
      <c r="BC273" s="106"/>
      <c r="BD273" s="106"/>
      <c r="BE273" s="106"/>
      <c r="BF273" s="106"/>
      <c r="BG273" s="106"/>
      <c r="BH273" s="106"/>
      <c r="BI273" s="106"/>
      <c r="BJ273" s="106"/>
      <c r="BK273" s="2"/>
    </row>
    <row r="274" spans="16:63" s="107" customFormat="1" x14ac:dyDescent="0.25">
      <c r="P274" s="109"/>
      <c r="Q274" s="109"/>
      <c r="R274" s="106"/>
      <c r="S274" s="106"/>
      <c r="T274" s="106"/>
      <c r="U274" s="106"/>
      <c r="V274" s="106"/>
      <c r="W274" s="106"/>
      <c r="X274" s="106"/>
      <c r="Y274" s="106"/>
      <c r="Z274" s="106"/>
      <c r="AA274" s="106"/>
      <c r="AB274" s="106"/>
      <c r="AC274" s="106"/>
      <c r="AD274" s="106"/>
      <c r="AE274" s="106"/>
      <c r="AF274" s="106"/>
      <c r="AG274" s="106"/>
      <c r="AH274" s="106"/>
      <c r="AI274" s="106"/>
      <c r="AJ274" s="106"/>
      <c r="AK274" s="106"/>
      <c r="AL274" s="106"/>
      <c r="AM274" s="106"/>
      <c r="AN274" s="106"/>
      <c r="AO274" s="106"/>
      <c r="AP274" s="106"/>
      <c r="AQ274" s="106"/>
      <c r="AR274" s="106"/>
      <c r="AS274" s="106"/>
      <c r="AT274" s="106"/>
      <c r="AU274" s="106"/>
      <c r="AV274" s="106"/>
      <c r="AW274" s="106"/>
      <c r="AX274" s="106"/>
      <c r="AY274" s="106"/>
      <c r="BB274" s="106"/>
      <c r="BC274" s="106"/>
      <c r="BD274" s="106"/>
      <c r="BE274" s="106"/>
      <c r="BF274" s="106"/>
      <c r="BG274" s="106"/>
      <c r="BH274" s="106"/>
      <c r="BI274" s="106"/>
      <c r="BJ274" s="106"/>
      <c r="BK274" s="2"/>
    </row>
    <row r="275" spans="16:63" s="107" customFormat="1" x14ac:dyDescent="0.25">
      <c r="P275" s="109"/>
      <c r="Q275" s="109"/>
      <c r="R275" s="106"/>
      <c r="S275" s="106"/>
      <c r="T275" s="106"/>
      <c r="U275" s="106"/>
      <c r="V275" s="106"/>
      <c r="W275" s="106"/>
      <c r="X275" s="106"/>
      <c r="Y275" s="106"/>
      <c r="Z275" s="106"/>
      <c r="AA275" s="106"/>
      <c r="AB275" s="106"/>
      <c r="AC275" s="106"/>
      <c r="AD275" s="106"/>
      <c r="AE275" s="106"/>
      <c r="AF275" s="106"/>
      <c r="AG275" s="106"/>
      <c r="AH275" s="106"/>
      <c r="AI275" s="106"/>
      <c r="AJ275" s="106"/>
      <c r="AK275" s="106"/>
      <c r="AL275" s="106"/>
      <c r="AM275" s="106"/>
      <c r="AN275" s="106"/>
      <c r="AO275" s="106"/>
      <c r="AP275" s="106"/>
      <c r="AQ275" s="106"/>
      <c r="AR275" s="106"/>
      <c r="AS275" s="106"/>
      <c r="AT275" s="106"/>
      <c r="AU275" s="106"/>
      <c r="AV275" s="106"/>
      <c r="AW275" s="106"/>
      <c r="AX275" s="106"/>
      <c r="AY275" s="106"/>
      <c r="BB275" s="106"/>
      <c r="BC275" s="106"/>
      <c r="BD275" s="106"/>
      <c r="BE275" s="106"/>
      <c r="BF275" s="106"/>
      <c r="BG275" s="106"/>
      <c r="BH275" s="106"/>
      <c r="BI275" s="106"/>
      <c r="BJ275" s="106"/>
      <c r="BK275" s="2"/>
    </row>
    <row r="276" spans="16:63" s="107" customFormat="1" x14ac:dyDescent="0.25">
      <c r="P276" s="109"/>
      <c r="Q276" s="109"/>
      <c r="R276" s="106"/>
      <c r="S276" s="106"/>
      <c r="T276" s="106"/>
      <c r="U276" s="106"/>
      <c r="V276" s="106"/>
      <c r="W276" s="106"/>
      <c r="X276" s="106"/>
      <c r="Y276" s="106"/>
      <c r="Z276" s="106"/>
      <c r="AA276" s="106"/>
      <c r="AB276" s="106"/>
      <c r="AC276" s="106"/>
      <c r="AD276" s="106"/>
      <c r="AE276" s="106"/>
      <c r="AF276" s="106"/>
      <c r="AG276" s="106"/>
      <c r="AH276" s="106"/>
      <c r="AI276" s="106"/>
      <c r="AJ276" s="106"/>
      <c r="AK276" s="106"/>
      <c r="AL276" s="106"/>
      <c r="AM276" s="106"/>
      <c r="AN276" s="106"/>
      <c r="AO276" s="106"/>
      <c r="AP276" s="106"/>
      <c r="AQ276" s="106"/>
      <c r="AR276" s="106"/>
      <c r="AS276" s="106"/>
      <c r="AT276" s="106"/>
      <c r="AU276" s="106"/>
      <c r="AV276" s="106"/>
      <c r="AW276" s="106"/>
      <c r="AX276" s="106"/>
      <c r="AY276" s="106"/>
      <c r="BB276" s="106"/>
      <c r="BC276" s="106"/>
      <c r="BD276" s="106"/>
      <c r="BE276" s="106"/>
      <c r="BF276" s="106"/>
      <c r="BG276" s="106"/>
      <c r="BH276" s="106"/>
      <c r="BI276" s="106"/>
      <c r="BJ276" s="106"/>
      <c r="BK276" s="2"/>
    </row>
    <row r="277" spans="16:63" s="107" customFormat="1" x14ac:dyDescent="0.25">
      <c r="P277" s="109"/>
      <c r="Q277" s="109"/>
      <c r="R277" s="106"/>
      <c r="S277" s="106"/>
      <c r="T277" s="106"/>
      <c r="U277" s="106"/>
      <c r="V277" s="106"/>
      <c r="W277" s="106"/>
      <c r="X277" s="106"/>
      <c r="Y277" s="106"/>
      <c r="Z277" s="106"/>
      <c r="AA277" s="106"/>
      <c r="AB277" s="106"/>
      <c r="AC277" s="106"/>
      <c r="AD277" s="106"/>
      <c r="AE277" s="106"/>
      <c r="AF277" s="106"/>
      <c r="AG277" s="106"/>
      <c r="AH277" s="106"/>
      <c r="AI277" s="106"/>
      <c r="AJ277" s="106"/>
      <c r="AK277" s="106"/>
      <c r="AL277" s="106"/>
      <c r="AM277" s="106"/>
      <c r="AN277" s="106"/>
      <c r="AO277" s="106"/>
      <c r="AP277" s="106"/>
      <c r="AQ277" s="106"/>
      <c r="AR277" s="106"/>
      <c r="AS277" s="106"/>
      <c r="AT277" s="106"/>
      <c r="AU277" s="106"/>
      <c r="AV277" s="106"/>
      <c r="AW277" s="106"/>
      <c r="AX277" s="106"/>
      <c r="AY277" s="106"/>
      <c r="BB277" s="106"/>
      <c r="BC277" s="106"/>
      <c r="BD277" s="106"/>
      <c r="BE277" s="106"/>
      <c r="BF277" s="106"/>
      <c r="BG277" s="106"/>
      <c r="BH277" s="106"/>
      <c r="BI277" s="106"/>
      <c r="BJ277" s="106"/>
      <c r="BK277" s="2"/>
    </row>
    <row r="278" spans="16:63" s="107" customFormat="1" x14ac:dyDescent="0.25">
      <c r="P278" s="109"/>
      <c r="Q278" s="109"/>
      <c r="R278" s="106"/>
      <c r="S278" s="106"/>
      <c r="T278" s="106"/>
      <c r="U278" s="106"/>
      <c r="V278" s="106"/>
      <c r="W278" s="106"/>
      <c r="X278" s="106"/>
      <c r="Y278" s="106"/>
      <c r="Z278" s="106"/>
      <c r="AA278" s="106"/>
      <c r="AB278" s="106"/>
      <c r="AC278" s="106"/>
      <c r="AD278" s="106"/>
      <c r="AE278" s="106"/>
      <c r="AF278" s="106"/>
      <c r="AG278" s="106"/>
      <c r="AH278" s="106"/>
      <c r="AI278" s="106"/>
      <c r="AJ278" s="106"/>
      <c r="AK278" s="106"/>
      <c r="AL278" s="106"/>
      <c r="AM278" s="106"/>
      <c r="AN278" s="106"/>
      <c r="AO278" s="106"/>
      <c r="AP278" s="106"/>
      <c r="AQ278" s="106"/>
      <c r="AR278" s="106"/>
      <c r="AS278" s="106"/>
      <c r="AT278" s="106"/>
      <c r="AU278" s="106"/>
      <c r="AV278" s="106"/>
      <c r="AW278" s="106"/>
      <c r="AX278" s="106"/>
      <c r="AY278" s="106"/>
      <c r="BB278" s="106"/>
      <c r="BC278" s="106"/>
      <c r="BD278" s="106"/>
      <c r="BE278" s="106"/>
      <c r="BF278" s="106"/>
      <c r="BG278" s="106"/>
      <c r="BH278" s="106"/>
      <c r="BI278" s="106"/>
      <c r="BJ278" s="106"/>
      <c r="BK278" s="2"/>
    </row>
    <row r="279" spans="16:63" s="107" customFormat="1" x14ac:dyDescent="0.25">
      <c r="P279" s="109"/>
      <c r="Q279" s="109"/>
      <c r="R279" s="106"/>
      <c r="S279" s="106"/>
      <c r="T279" s="106"/>
      <c r="U279" s="106"/>
      <c r="V279" s="106"/>
      <c r="W279" s="106"/>
      <c r="X279" s="106"/>
      <c r="Y279" s="106"/>
      <c r="Z279" s="106"/>
      <c r="AA279" s="106"/>
      <c r="AB279" s="106"/>
      <c r="AC279" s="106"/>
      <c r="AD279" s="106"/>
      <c r="AE279" s="106"/>
      <c r="AF279" s="106"/>
      <c r="AG279" s="106"/>
      <c r="AH279" s="106"/>
      <c r="AI279" s="106"/>
      <c r="AJ279" s="106"/>
      <c r="AK279" s="106"/>
      <c r="AL279" s="106"/>
      <c r="AM279" s="106"/>
      <c r="AN279" s="106"/>
      <c r="AO279" s="106"/>
      <c r="AP279" s="106"/>
      <c r="AQ279" s="106"/>
      <c r="AR279" s="106"/>
      <c r="AS279" s="106"/>
      <c r="AT279" s="106"/>
      <c r="AU279" s="106"/>
      <c r="AV279" s="106"/>
      <c r="AW279" s="106"/>
      <c r="AX279" s="106"/>
      <c r="AY279" s="106"/>
      <c r="BB279" s="106"/>
      <c r="BC279" s="106"/>
      <c r="BD279" s="106"/>
      <c r="BE279" s="106"/>
      <c r="BF279" s="106"/>
      <c r="BG279" s="106"/>
      <c r="BH279" s="106"/>
      <c r="BI279" s="106"/>
      <c r="BJ279" s="106"/>
      <c r="BK279" s="2"/>
    </row>
    <row r="280" spans="16:63" s="107" customFormat="1" x14ac:dyDescent="0.25">
      <c r="P280" s="109"/>
      <c r="Q280" s="109"/>
      <c r="R280" s="106"/>
      <c r="S280" s="106"/>
      <c r="T280" s="106"/>
      <c r="U280" s="106"/>
      <c r="V280" s="106"/>
      <c r="W280" s="106"/>
      <c r="X280" s="106"/>
      <c r="Y280" s="106"/>
      <c r="Z280" s="106"/>
      <c r="AA280" s="106"/>
      <c r="AB280" s="106"/>
      <c r="AC280" s="106"/>
      <c r="AD280" s="106"/>
      <c r="AE280" s="106"/>
      <c r="AF280" s="106"/>
      <c r="AG280" s="106"/>
      <c r="AH280" s="106"/>
      <c r="AI280" s="106"/>
      <c r="AJ280" s="106"/>
      <c r="AK280" s="106"/>
      <c r="AL280" s="106"/>
      <c r="AM280" s="106"/>
      <c r="AN280" s="106"/>
      <c r="AO280" s="106"/>
      <c r="AP280" s="106"/>
      <c r="AQ280" s="106"/>
      <c r="AR280" s="106"/>
      <c r="AS280" s="106"/>
      <c r="AT280" s="106"/>
      <c r="AU280" s="106"/>
      <c r="AV280" s="106"/>
      <c r="AW280" s="106"/>
      <c r="AX280" s="106"/>
      <c r="AY280" s="106"/>
      <c r="BB280" s="106"/>
      <c r="BC280" s="106"/>
      <c r="BD280" s="106"/>
      <c r="BE280" s="106"/>
      <c r="BF280" s="106"/>
      <c r="BG280" s="106"/>
      <c r="BH280" s="106"/>
      <c r="BI280" s="106"/>
      <c r="BJ280" s="106"/>
      <c r="BK280" s="2"/>
    </row>
    <row r="281" spans="16:63" s="107" customFormat="1" x14ac:dyDescent="0.25">
      <c r="P281" s="109"/>
      <c r="Q281" s="109"/>
      <c r="R281" s="106"/>
      <c r="S281" s="106"/>
      <c r="T281" s="106"/>
      <c r="U281" s="106"/>
      <c r="V281" s="106"/>
      <c r="W281" s="106"/>
      <c r="X281" s="106"/>
      <c r="Y281" s="106"/>
      <c r="Z281" s="106"/>
      <c r="AA281" s="106"/>
      <c r="AB281" s="106"/>
      <c r="AC281" s="106"/>
      <c r="AD281" s="106"/>
      <c r="AE281" s="106"/>
      <c r="AF281" s="106"/>
      <c r="AG281" s="106"/>
      <c r="AH281" s="106"/>
      <c r="AI281" s="106"/>
      <c r="AJ281" s="106"/>
      <c r="AK281" s="106"/>
      <c r="AL281" s="106"/>
      <c r="AM281" s="106"/>
      <c r="AN281" s="106"/>
      <c r="AO281" s="106"/>
      <c r="AP281" s="106"/>
      <c r="AQ281" s="106"/>
      <c r="AR281" s="106"/>
      <c r="AS281" s="106"/>
      <c r="AT281" s="106"/>
      <c r="AU281" s="106"/>
      <c r="AV281" s="106"/>
      <c r="AW281" s="106"/>
      <c r="AX281" s="106"/>
      <c r="AY281" s="106"/>
      <c r="BB281" s="106"/>
      <c r="BC281" s="106"/>
      <c r="BD281" s="106"/>
      <c r="BE281" s="106"/>
      <c r="BF281" s="106"/>
      <c r="BG281" s="106"/>
      <c r="BH281" s="106"/>
      <c r="BI281" s="106"/>
      <c r="BJ281" s="106"/>
      <c r="BK281" s="2"/>
    </row>
    <row r="282" spans="16:63" s="107" customFormat="1" x14ac:dyDescent="0.25">
      <c r="P282" s="109"/>
      <c r="Q282" s="109"/>
      <c r="R282" s="106"/>
      <c r="S282" s="106"/>
      <c r="T282" s="106"/>
      <c r="U282" s="106"/>
      <c r="V282" s="106"/>
      <c r="W282" s="106"/>
      <c r="X282" s="106"/>
      <c r="Y282" s="106"/>
      <c r="Z282" s="106"/>
      <c r="AA282" s="106"/>
      <c r="AB282" s="106"/>
      <c r="AC282" s="106"/>
      <c r="AD282" s="106"/>
      <c r="AE282" s="106"/>
      <c r="AF282" s="106"/>
      <c r="AG282" s="106"/>
      <c r="AH282" s="106"/>
      <c r="AI282" s="106"/>
      <c r="AJ282" s="106"/>
      <c r="AK282" s="106"/>
      <c r="AL282" s="106"/>
      <c r="AM282" s="106"/>
      <c r="AN282" s="106"/>
      <c r="AO282" s="106"/>
      <c r="AP282" s="106"/>
      <c r="AQ282" s="106"/>
      <c r="AR282" s="106"/>
      <c r="AS282" s="106"/>
      <c r="AT282" s="106"/>
      <c r="AU282" s="106"/>
      <c r="AV282" s="106"/>
      <c r="AW282" s="106"/>
      <c r="AX282" s="106"/>
      <c r="AY282" s="106"/>
      <c r="BB282" s="106"/>
      <c r="BC282" s="106"/>
      <c r="BD282" s="106"/>
      <c r="BE282" s="106"/>
      <c r="BF282" s="106"/>
      <c r="BG282" s="106"/>
      <c r="BH282" s="106"/>
      <c r="BI282" s="106"/>
      <c r="BJ282" s="106"/>
      <c r="BK282" s="2"/>
    </row>
    <row r="283" spans="16:63" s="107" customFormat="1" x14ac:dyDescent="0.25">
      <c r="P283" s="109"/>
      <c r="Q283" s="109"/>
      <c r="R283" s="106"/>
      <c r="S283" s="106"/>
      <c r="T283" s="106"/>
      <c r="U283" s="106"/>
      <c r="V283" s="106"/>
      <c r="W283" s="106"/>
      <c r="X283" s="106"/>
      <c r="Y283" s="106"/>
      <c r="Z283" s="106"/>
      <c r="AA283" s="106"/>
      <c r="AB283" s="106"/>
      <c r="AC283" s="106"/>
      <c r="AD283" s="106"/>
      <c r="AE283" s="106"/>
      <c r="AF283" s="106"/>
      <c r="AG283" s="106"/>
      <c r="AH283" s="106"/>
      <c r="AI283" s="106"/>
      <c r="AJ283" s="106"/>
      <c r="AK283" s="106"/>
      <c r="AL283" s="106"/>
      <c r="AM283" s="106"/>
      <c r="AN283" s="106"/>
      <c r="AO283" s="106"/>
      <c r="AP283" s="106"/>
      <c r="AQ283" s="106"/>
      <c r="AR283" s="106"/>
      <c r="AS283" s="106"/>
      <c r="AT283" s="106"/>
      <c r="AU283" s="106"/>
      <c r="AV283" s="106"/>
      <c r="AW283" s="106"/>
      <c r="AX283" s="106"/>
      <c r="AY283" s="106"/>
      <c r="BB283" s="106"/>
      <c r="BC283" s="106"/>
      <c r="BD283" s="106"/>
      <c r="BE283" s="106"/>
      <c r="BF283" s="106"/>
      <c r="BG283" s="106"/>
      <c r="BH283" s="106"/>
      <c r="BI283" s="106"/>
      <c r="BJ283" s="106"/>
      <c r="BK283" s="2"/>
    </row>
    <row r="284" spans="16:63" s="107" customFormat="1" x14ac:dyDescent="0.25">
      <c r="P284" s="109"/>
      <c r="Q284" s="109"/>
      <c r="R284" s="106"/>
      <c r="S284" s="106"/>
      <c r="T284" s="106"/>
      <c r="U284" s="106"/>
      <c r="V284" s="106"/>
      <c r="W284" s="106"/>
      <c r="X284" s="106"/>
      <c r="Y284" s="106"/>
      <c r="Z284" s="106"/>
      <c r="AA284" s="106"/>
      <c r="AB284" s="106"/>
      <c r="AC284" s="106"/>
      <c r="AD284" s="106"/>
      <c r="AE284" s="106"/>
      <c r="AF284" s="106"/>
      <c r="AG284" s="106"/>
      <c r="AH284" s="106"/>
      <c r="AI284" s="106"/>
      <c r="AJ284" s="106"/>
      <c r="AK284" s="106"/>
      <c r="AL284" s="106"/>
      <c r="AM284" s="106"/>
      <c r="AN284" s="106"/>
      <c r="AO284" s="106"/>
      <c r="AP284" s="106"/>
      <c r="AQ284" s="106"/>
      <c r="AR284" s="106"/>
      <c r="AS284" s="106"/>
      <c r="AT284" s="106"/>
      <c r="AU284" s="106"/>
      <c r="AV284" s="106"/>
      <c r="AW284" s="106"/>
      <c r="AX284" s="106"/>
      <c r="AY284" s="106"/>
      <c r="BB284" s="106"/>
      <c r="BC284" s="106"/>
      <c r="BD284" s="106"/>
      <c r="BE284" s="106"/>
      <c r="BF284" s="106"/>
      <c r="BG284" s="106"/>
      <c r="BH284" s="106"/>
      <c r="BI284" s="106"/>
      <c r="BJ284" s="106"/>
      <c r="BK284" s="2"/>
    </row>
    <row r="285" spans="16:63" s="107" customFormat="1" x14ac:dyDescent="0.25">
      <c r="P285" s="109"/>
      <c r="Q285" s="109"/>
      <c r="R285" s="106"/>
      <c r="S285" s="106"/>
      <c r="T285" s="106"/>
      <c r="U285" s="106"/>
      <c r="V285" s="106"/>
      <c r="W285" s="106"/>
      <c r="X285" s="106"/>
      <c r="Y285" s="106"/>
      <c r="Z285" s="106"/>
      <c r="AA285" s="106"/>
      <c r="AB285" s="106"/>
      <c r="AC285" s="106"/>
      <c r="AD285" s="106"/>
      <c r="AE285" s="106"/>
      <c r="AF285" s="106"/>
      <c r="AG285" s="106"/>
      <c r="AH285" s="106"/>
      <c r="AI285" s="106"/>
      <c r="AJ285" s="106"/>
      <c r="AK285" s="106"/>
      <c r="AL285" s="106"/>
      <c r="AM285" s="106"/>
      <c r="AN285" s="106"/>
      <c r="AO285" s="106"/>
      <c r="AP285" s="106"/>
      <c r="AQ285" s="106"/>
      <c r="AR285" s="106"/>
      <c r="AS285" s="106"/>
      <c r="AT285" s="106"/>
      <c r="AU285" s="106"/>
      <c r="AV285" s="106"/>
      <c r="AW285" s="106"/>
      <c r="AX285" s="106"/>
      <c r="AY285" s="106"/>
      <c r="BB285" s="106"/>
      <c r="BC285" s="106"/>
      <c r="BD285" s="106"/>
      <c r="BE285" s="106"/>
      <c r="BF285" s="106"/>
      <c r="BG285" s="106"/>
      <c r="BH285" s="106"/>
      <c r="BI285" s="106"/>
      <c r="BJ285" s="106"/>
      <c r="BK285" s="2"/>
    </row>
    <row r="286" spans="16:63" s="107" customFormat="1" x14ac:dyDescent="0.25">
      <c r="P286" s="109"/>
      <c r="Q286" s="109"/>
      <c r="R286" s="106"/>
      <c r="S286" s="106"/>
      <c r="T286" s="106"/>
      <c r="U286" s="106"/>
      <c r="V286" s="106"/>
      <c r="W286" s="106"/>
      <c r="X286" s="106"/>
      <c r="Y286" s="106"/>
      <c r="Z286" s="106"/>
      <c r="AA286" s="106"/>
      <c r="AB286" s="106"/>
      <c r="AC286" s="106"/>
      <c r="AD286" s="106"/>
      <c r="AE286" s="106"/>
      <c r="AF286" s="106"/>
      <c r="AG286" s="106"/>
      <c r="AH286" s="106"/>
      <c r="AI286" s="106"/>
      <c r="AJ286" s="106"/>
      <c r="AK286" s="106"/>
      <c r="AL286" s="106"/>
      <c r="AM286" s="106"/>
      <c r="AN286" s="106"/>
      <c r="AO286" s="106"/>
      <c r="AP286" s="106"/>
      <c r="AQ286" s="106"/>
      <c r="AR286" s="106"/>
      <c r="AS286" s="106"/>
      <c r="AT286" s="106"/>
      <c r="AU286" s="106"/>
      <c r="AV286" s="106"/>
      <c r="AW286" s="106"/>
      <c r="AX286" s="106"/>
      <c r="AY286" s="106"/>
      <c r="BB286" s="106"/>
      <c r="BC286" s="106"/>
      <c r="BD286" s="106"/>
      <c r="BE286" s="106"/>
      <c r="BF286" s="106"/>
      <c r="BG286" s="106"/>
      <c r="BH286" s="106"/>
      <c r="BI286" s="106"/>
      <c r="BJ286" s="106"/>
      <c r="BK286" s="2"/>
    </row>
    <row r="287" spans="16:63" s="107" customFormat="1" x14ac:dyDescent="0.25">
      <c r="P287" s="109"/>
      <c r="Q287" s="109"/>
      <c r="R287" s="106"/>
      <c r="S287" s="106"/>
      <c r="T287" s="106"/>
      <c r="U287" s="106"/>
      <c r="V287" s="106"/>
      <c r="W287" s="106"/>
      <c r="X287" s="106"/>
      <c r="Y287" s="106"/>
      <c r="Z287" s="106"/>
      <c r="AA287" s="106"/>
      <c r="AB287" s="106"/>
      <c r="AC287" s="106"/>
      <c r="AD287" s="106"/>
      <c r="AE287" s="106"/>
      <c r="AF287" s="106"/>
      <c r="AG287" s="106"/>
      <c r="AH287" s="106"/>
      <c r="AI287" s="106"/>
      <c r="AJ287" s="106"/>
      <c r="AK287" s="106"/>
      <c r="AL287" s="106"/>
      <c r="AM287" s="106"/>
      <c r="AN287" s="106"/>
      <c r="AO287" s="106"/>
      <c r="AP287" s="106"/>
      <c r="AQ287" s="106"/>
      <c r="AR287" s="106"/>
      <c r="AS287" s="106"/>
      <c r="AT287" s="106"/>
      <c r="AU287" s="106"/>
      <c r="AV287" s="106"/>
      <c r="AW287" s="106"/>
      <c r="AX287" s="106"/>
      <c r="AY287" s="106"/>
      <c r="BB287" s="106"/>
      <c r="BC287" s="106"/>
      <c r="BD287" s="106"/>
      <c r="BE287" s="106"/>
      <c r="BF287" s="106"/>
      <c r="BG287" s="106"/>
      <c r="BH287" s="106"/>
      <c r="BI287" s="106"/>
      <c r="BJ287" s="106"/>
      <c r="BK287" s="2"/>
    </row>
    <row r="288" spans="16:63" s="107" customFormat="1" x14ac:dyDescent="0.25">
      <c r="P288" s="109"/>
      <c r="Q288" s="109"/>
      <c r="R288" s="106"/>
      <c r="S288" s="106"/>
      <c r="T288" s="106"/>
      <c r="U288" s="106"/>
      <c r="V288" s="106"/>
      <c r="W288" s="106"/>
      <c r="X288" s="106"/>
      <c r="Y288" s="106"/>
      <c r="Z288" s="106"/>
      <c r="AA288" s="106"/>
      <c r="AB288" s="106"/>
      <c r="AC288" s="106"/>
      <c r="AD288" s="106"/>
      <c r="AE288" s="106"/>
      <c r="AF288" s="106"/>
      <c r="AG288" s="106"/>
      <c r="AH288" s="106"/>
      <c r="AI288" s="106"/>
      <c r="AJ288" s="106"/>
      <c r="AK288" s="106"/>
      <c r="AL288" s="106"/>
      <c r="AM288" s="106"/>
      <c r="AN288" s="106"/>
      <c r="AO288" s="106"/>
      <c r="AP288" s="106"/>
      <c r="AQ288" s="106"/>
      <c r="AR288" s="106"/>
      <c r="AS288" s="106"/>
      <c r="AT288" s="106"/>
      <c r="AU288" s="106"/>
      <c r="AV288" s="106"/>
      <c r="AW288" s="106"/>
      <c r="AX288" s="106"/>
      <c r="AY288" s="106"/>
      <c r="BB288" s="106"/>
      <c r="BC288" s="106"/>
      <c r="BD288" s="106"/>
      <c r="BE288" s="106"/>
      <c r="BF288" s="106"/>
      <c r="BG288" s="106"/>
      <c r="BH288" s="106"/>
      <c r="BI288" s="106"/>
      <c r="BJ288" s="106"/>
      <c r="BK288" s="2"/>
    </row>
    <row r="289" spans="16:63" s="107" customFormat="1" x14ac:dyDescent="0.25">
      <c r="P289" s="109"/>
      <c r="Q289" s="109"/>
      <c r="R289" s="106"/>
      <c r="S289" s="106"/>
      <c r="T289" s="106"/>
      <c r="U289" s="106"/>
      <c r="V289" s="106"/>
      <c r="W289" s="106"/>
      <c r="X289" s="106"/>
      <c r="Y289" s="106"/>
      <c r="Z289" s="106"/>
      <c r="AA289" s="106"/>
      <c r="AB289" s="106"/>
      <c r="AC289" s="106"/>
      <c r="AD289" s="106"/>
      <c r="AE289" s="106"/>
      <c r="AF289" s="106"/>
      <c r="AG289" s="106"/>
      <c r="AH289" s="106"/>
      <c r="AI289" s="106"/>
      <c r="AJ289" s="106"/>
      <c r="AK289" s="106"/>
      <c r="AL289" s="106"/>
      <c r="AM289" s="106"/>
      <c r="AN289" s="106"/>
      <c r="AO289" s="106"/>
      <c r="AP289" s="106"/>
      <c r="AQ289" s="106"/>
      <c r="AR289" s="106"/>
      <c r="AS289" s="106"/>
      <c r="AT289" s="106"/>
      <c r="AU289" s="106"/>
      <c r="AV289" s="106"/>
      <c r="AW289" s="106"/>
      <c r="AX289" s="106"/>
      <c r="AY289" s="106"/>
      <c r="BB289" s="106"/>
      <c r="BC289" s="106"/>
      <c r="BD289" s="106"/>
      <c r="BE289" s="106"/>
      <c r="BF289" s="106"/>
      <c r="BG289" s="106"/>
      <c r="BH289" s="106"/>
      <c r="BI289" s="106"/>
      <c r="BJ289" s="106"/>
      <c r="BK289" s="2"/>
    </row>
    <row r="290" spans="16:63" s="107" customFormat="1" x14ac:dyDescent="0.25">
      <c r="P290" s="109"/>
      <c r="Q290" s="109"/>
      <c r="R290" s="106"/>
      <c r="S290" s="106"/>
      <c r="T290" s="106"/>
      <c r="U290" s="106"/>
      <c r="V290" s="106"/>
      <c r="W290" s="106"/>
      <c r="X290" s="106"/>
      <c r="Y290" s="106"/>
      <c r="Z290" s="106"/>
      <c r="AA290" s="106"/>
      <c r="AB290" s="106"/>
      <c r="AC290" s="106"/>
      <c r="AD290" s="106"/>
      <c r="AE290" s="106"/>
      <c r="AF290" s="106"/>
      <c r="AG290" s="106"/>
      <c r="AH290" s="106"/>
      <c r="AI290" s="106"/>
      <c r="AJ290" s="106"/>
      <c r="AK290" s="106"/>
      <c r="AL290" s="106"/>
      <c r="AM290" s="106"/>
      <c r="AN290" s="106"/>
      <c r="AO290" s="106"/>
      <c r="AP290" s="106"/>
      <c r="AQ290" s="106"/>
      <c r="AR290" s="106"/>
      <c r="AS290" s="106"/>
      <c r="AT290" s="106"/>
      <c r="AU290" s="106"/>
      <c r="AV290" s="106"/>
      <c r="AW290" s="106"/>
      <c r="AX290" s="106"/>
      <c r="AY290" s="106"/>
      <c r="BB290" s="106"/>
      <c r="BC290" s="106"/>
      <c r="BD290" s="106"/>
      <c r="BE290" s="106"/>
      <c r="BF290" s="106"/>
      <c r="BG290" s="106"/>
      <c r="BH290" s="106"/>
      <c r="BI290" s="106"/>
      <c r="BJ290" s="106"/>
      <c r="BK290" s="2"/>
    </row>
    <row r="291" spans="16:63" s="107" customFormat="1" x14ac:dyDescent="0.25">
      <c r="P291" s="109"/>
      <c r="Q291" s="109"/>
      <c r="R291" s="106"/>
      <c r="S291" s="106"/>
      <c r="T291" s="106"/>
      <c r="U291" s="106"/>
      <c r="V291" s="106"/>
      <c r="W291" s="106"/>
      <c r="X291" s="106"/>
      <c r="Y291" s="106"/>
      <c r="Z291" s="106"/>
      <c r="AA291" s="106"/>
      <c r="AB291" s="106"/>
      <c r="AC291" s="106"/>
      <c r="AD291" s="106"/>
      <c r="AE291" s="106"/>
      <c r="AF291" s="106"/>
      <c r="AG291" s="106"/>
      <c r="AH291" s="106"/>
      <c r="AI291" s="106"/>
      <c r="AJ291" s="106"/>
      <c r="AK291" s="106"/>
      <c r="AL291" s="106"/>
      <c r="AM291" s="106"/>
      <c r="AN291" s="106"/>
      <c r="AO291" s="106"/>
      <c r="AP291" s="106"/>
      <c r="AQ291" s="106"/>
      <c r="AR291" s="106"/>
      <c r="AS291" s="106"/>
      <c r="AT291" s="106"/>
      <c r="AU291" s="106"/>
      <c r="AV291" s="106"/>
      <c r="AW291" s="106"/>
      <c r="AX291" s="106"/>
      <c r="AY291" s="106"/>
      <c r="BB291" s="106"/>
      <c r="BC291" s="106"/>
      <c r="BD291" s="106"/>
      <c r="BE291" s="106"/>
      <c r="BF291" s="106"/>
      <c r="BG291" s="106"/>
      <c r="BH291" s="106"/>
      <c r="BI291" s="106"/>
      <c r="BJ291" s="106"/>
      <c r="BK291" s="2"/>
    </row>
    <row r="292" spans="16:63" s="107" customFormat="1" x14ac:dyDescent="0.25">
      <c r="P292" s="109"/>
      <c r="Q292" s="109"/>
      <c r="R292" s="106"/>
      <c r="S292" s="106"/>
      <c r="T292" s="106"/>
      <c r="U292" s="106"/>
      <c r="V292" s="106"/>
      <c r="W292" s="106"/>
      <c r="X292" s="106"/>
      <c r="Y292" s="106"/>
      <c r="Z292" s="106"/>
      <c r="AA292" s="106"/>
      <c r="AB292" s="106"/>
      <c r="AC292" s="106"/>
      <c r="AD292" s="106"/>
      <c r="AE292" s="106"/>
      <c r="AF292" s="106"/>
      <c r="AG292" s="106"/>
      <c r="AH292" s="106"/>
      <c r="AI292" s="106"/>
      <c r="AJ292" s="106"/>
      <c r="AK292" s="106"/>
      <c r="AL292" s="106"/>
      <c r="AM292" s="106"/>
      <c r="AN292" s="106"/>
      <c r="AO292" s="106"/>
      <c r="AP292" s="106"/>
      <c r="AQ292" s="106"/>
      <c r="AR292" s="106"/>
      <c r="AS292" s="106"/>
      <c r="AT292" s="106"/>
      <c r="AU292" s="106"/>
      <c r="AV292" s="106"/>
      <c r="AW292" s="106"/>
      <c r="AX292" s="106"/>
      <c r="AY292" s="106"/>
      <c r="BB292" s="106"/>
      <c r="BC292" s="106"/>
      <c r="BD292" s="106"/>
      <c r="BE292" s="106"/>
      <c r="BF292" s="106"/>
      <c r="BG292" s="106"/>
      <c r="BH292" s="106"/>
      <c r="BI292" s="106"/>
      <c r="BJ292" s="106"/>
      <c r="BK292" s="2"/>
    </row>
    <row r="293" spans="16:63" s="107" customFormat="1" x14ac:dyDescent="0.25">
      <c r="P293" s="109"/>
      <c r="Q293" s="109"/>
      <c r="R293" s="106"/>
      <c r="S293" s="106"/>
      <c r="T293" s="106"/>
      <c r="U293" s="106"/>
      <c r="V293" s="106"/>
      <c r="W293" s="106"/>
      <c r="X293" s="106"/>
      <c r="Y293" s="106"/>
      <c r="Z293" s="106"/>
      <c r="AA293" s="106"/>
      <c r="AB293" s="106"/>
      <c r="AC293" s="106"/>
      <c r="AD293" s="106"/>
      <c r="AE293" s="106"/>
      <c r="AF293" s="106"/>
      <c r="AG293" s="106"/>
      <c r="AH293" s="106"/>
      <c r="AI293" s="106"/>
      <c r="AJ293" s="106"/>
      <c r="AK293" s="106"/>
      <c r="AL293" s="106"/>
      <c r="AM293" s="106"/>
      <c r="AN293" s="106"/>
      <c r="AO293" s="106"/>
      <c r="AP293" s="106"/>
      <c r="AQ293" s="106"/>
      <c r="AR293" s="106"/>
      <c r="AS293" s="106"/>
      <c r="AT293" s="106"/>
      <c r="AU293" s="106"/>
      <c r="AV293" s="106"/>
      <c r="AW293" s="106"/>
      <c r="AX293" s="106"/>
      <c r="AY293" s="106"/>
      <c r="BB293" s="106"/>
      <c r="BC293" s="106"/>
      <c r="BD293" s="106"/>
      <c r="BE293" s="106"/>
      <c r="BF293" s="106"/>
      <c r="BG293" s="106"/>
      <c r="BH293" s="106"/>
      <c r="BI293" s="106"/>
      <c r="BJ293" s="106"/>
      <c r="BK293" s="2"/>
    </row>
    <row r="294" spans="16:63" s="107" customFormat="1" x14ac:dyDescent="0.25">
      <c r="P294" s="109"/>
      <c r="Q294" s="109"/>
      <c r="R294" s="106"/>
      <c r="S294" s="106"/>
      <c r="T294" s="106"/>
      <c r="U294" s="106"/>
      <c r="V294" s="106"/>
      <c r="W294" s="106"/>
      <c r="X294" s="106"/>
      <c r="Y294" s="106"/>
      <c r="Z294" s="106"/>
      <c r="AA294" s="106"/>
      <c r="AB294" s="106"/>
      <c r="AC294" s="106"/>
      <c r="AD294" s="106"/>
      <c r="AE294" s="106"/>
      <c r="AF294" s="106"/>
      <c r="AG294" s="106"/>
      <c r="AH294" s="106"/>
      <c r="AI294" s="106"/>
      <c r="AJ294" s="106"/>
      <c r="AK294" s="106"/>
      <c r="AL294" s="106"/>
      <c r="AM294" s="106"/>
      <c r="AN294" s="106"/>
      <c r="AO294" s="106"/>
      <c r="AP294" s="106"/>
      <c r="AQ294" s="106"/>
      <c r="AR294" s="106"/>
      <c r="AS294" s="106"/>
      <c r="AT294" s="106"/>
      <c r="AU294" s="106"/>
      <c r="AV294" s="106"/>
      <c r="AW294" s="106"/>
      <c r="AX294" s="106"/>
      <c r="AY294" s="106"/>
      <c r="BB294" s="106"/>
      <c r="BC294" s="106"/>
      <c r="BD294" s="106"/>
      <c r="BE294" s="106"/>
      <c r="BF294" s="106"/>
      <c r="BG294" s="106"/>
      <c r="BH294" s="106"/>
      <c r="BI294" s="106"/>
      <c r="BJ294" s="106"/>
      <c r="BK294" s="2"/>
    </row>
    <row r="295" spans="16:63" s="107" customFormat="1" x14ac:dyDescent="0.25">
      <c r="P295" s="109"/>
      <c r="Q295" s="109"/>
      <c r="R295" s="106"/>
      <c r="S295" s="106"/>
      <c r="T295" s="106"/>
      <c r="U295" s="106"/>
      <c r="V295" s="106"/>
      <c r="W295" s="106"/>
      <c r="X295" s="106"/>
      <c r="Y295" s="106"/>
      <c r="Z295" s="106"/>
      <c r="AA295" s="106"/>
      <c r="AB295" s="106"/>
      <c r="AC295" s="106"/>
      <c r="AD295" s="106"/>
      <c r="AE295" s="106"/>
      <c r="AF295" s="106"/>
      <c r="AG295" s="106"/>
      <c r="AH295" s="106"/>
      <c r="AI295" s="106"/>
      <c r="AJ295" s="106"/>
      <c r="AK295" s="106"/>
      <c r="AL295" s="106"/>
      <c r="AM295" s="106"/>
      <c r="AN295" s="106"/>
      <c r="AO295" s="106"/>
      <c r="AP295" s="106"/>
      <c r="AQ295" s="106"/>
      <c r="AR295" s="106"/>
      <c r="AS295" s="106"/>
      <c r="AT295" s="106"/>
      <c r="AU295" s="106"/>
      <c r="AV295" s="106"/>
      <c r="AW295" s="106"/>
      <c r="AX295" s="106"/>
      <c r="AY295" s="106"/>
      <c r="BB295" s="106"/>
      <c r="BC295" s="106"/>
      <c r="BD295" s="106"/>
      <c r="BE295" s="106"/>
      <c r="BF295" s="106"/>
      <c r="BG295" s="106"/>
      <c r="BH295" s="106"/>
      <c r="BI295" s="106"/>
      <c r="BJ295" s="106"/>
      <c r="BK295" s="2"/>
    </row>
    <row r="296" spans="16:63" s="107" customFormat="1" x14ac:dyDescent="0.25">
      <c r="P296" s="109"/>
      <c r="Q296" s="109"/>
      <c r="R296" s="106"/>
      <c r="S296" s="106"/>
      <c r="T296" s="106"/>
      <c r="U296" s="106"/>
      <c r="V296" s="106"/>
      <c r="W296" s="106"/>
      <c r="X296" s="106"/>
      <c r="Y296" s="106"/>
      <c r="Z296" s="106"/>
      <c r="AA296" s="106"/>
      <c r="AB296" s="106"/>
      <c r="AC296" s="106"/>
      <c r="AD296" s="106"/>
      <c r="AE296" s="106"/>
      <c r="AF296" s="106"/>
      <c r="AG296" s="106"/>
      <c r="AH296" s="106"/>
      <c r="AI296" s="106"/>
      <c r="AJ296" s="106"/>
      <c r="AK296" s="106"/>
      <c r="AL296" s="106"/>
      <c r="AM296" s="106"/>
      <c r="AN296" s="106"/>
      <c r="AO296" s="106"/>
      <c r="AP296" s="106"/>
      <c r="AQ296" s="106"/>
      <c r="AR296" s="106"/>
      <c r="AS296" s="106"/>
      <c r="AT296" s="106"/>
      <c r="AU296" s="106"/>
      <c r="AV296" s="106"/>
      <c r="AW296" s="106"/>
      <c r="AX296" s="106"/>
      <c r="AY296" s="106"/>
      <c r="BB296" s="106"/>
      <c r="BC296" s="106"/>
      <c r="BD296" s="106"/>
      <c r="BE296" s="106"/>
      <c r="BF296" s="106"/>
      <c r="BG296" s="106"/>
      <c r="BH296" s="106"/>
      <c r="BI296" s="106"/>
      <c r="BJ296" s="106"/>
      <c r="BK296" s="2"/>
    </row>
    <row r="297" spans="16:63" s="107" customFormat="1" x14ac:dyDescent="0.25">
      <c r="P297" s="109"/>
      <c r="Q297" s="109"/>
      <c r="R297" s="106"/>
      <c r="S297" s="106"/>
      <c r="T297" s="106"/>
      <c r="U297" s="106"/>
      <c r="V297" s="106"/>
      <c r="W297" s="106"/>
      <c r="X297" s="106"/>
      <c r="Y297" s="106"/>
      <c r="Z297" s="106"/>
      <c r="AA297" s="106"/>
      <c r="AB297" s="106"/>
      <c r="AC297" s="106"/>
      <c r="AD297" s="106"/>
      <c r="AE297" s="106"/>
      <c r="AF297" s="106"/>
      <c r="AG297" s="106"/>
      <c r="AH297" s="106"/>
      <c r="AI297" s="106"/>
      <c r="AJ297" s="106"/>
      <c r="AK297" s="106"/>
      <c r="AL297" s="106"/>
      <c r="AM297" s="106"/>
      <c r="AN297" s="106"/>
      <c r="AO297" s="106"/>
      <c r="AP297" s="106"/>
      <c r="AQ297" s="106"/>
      <c r="AR297" s="106"/>
      <c r="AS297" s="106"/>
      <c r="AT297" s="106"/>
      <c r="AU297" s="106"/>
      <c r="AV297" s="106"/>
      <c r="AW297" s="106"/>
      <c r="AX297" s="106"/>
      <c r="AY297" s="106"/>
      <c r="BB297" s="106"/>
      <c r="BC297" s="106"/>
      <c r="BD297" s="106"/>
      <c r="BE297" s="106"/>
      <c r="BF297" s="106"/>
      <c r="BG297" s="106"/>
      <c r="BH297" s="106"/>
      <c r="BI297" s="106"/>
      <c r="BJ297" s="106"/>
      <c r="BK297" s="2"/>
    </row>
    <row r="298" spans="16:63" s="107" customFormat="1" x14ac:dyDescent="0.25">
      <c r="P298" s="109"/>
      <c r="Q298" s="109"/>
      <c r="R298" s="106"/>
      <c r="S298" s="106"/>
      <c r="T298" s="106"/>
      <c r="U298" s="106"/>
      <c r="V298" s="106"/>
      <c r="W298" s="106"/>
      <c r="X298" s="106"/>
      <c r="Y298" s="106"/>
      <c r="Z298" s="106"/>
      <c r="AA298" s="106"/>
      <c r="AB298" s="106"/>
      <c r="AC298" s="106"/>
      <c r="AD298" s="106"/>
      <c r="AE298" s="106"/>
      <c r="AF298" s="106"/>
      <c r="AG298" s="106"/>
      <c r="AH298" s="106"/>
      <c r="AI298" s="106"/>
      <c r="AJ298" s="106"/>
      <c r="AK298" s="106"/>
      <c r="AL298" s="106"/>
      <c r="AM298" s="106"/>
      <c r="AN298" s="106"/>
      <c r="AO298" s="106"/>
      <c r="AP298" s="106"/>
      <c r="AQ298" s="106"/>
      <c r="AR298" s="106"/>
      <c r="AS298" s="106"/>
      <c r="AT298" s="106"/>
      <c r="AU298" s="106"/>
      <c r="AV298" s="106"/>
      <c r="AW298" s="106"/>
      <c r="AX298" s="106"/>
      <c r="AY298" s="106"/>
      <c r="BB298" s="106"/>
      <c r="BC298" s="106"/>
      <c r="BD298" s="106"/>
      <c r="BE298" s="106"/>
      <c r="BF298" s="106"/>
      <c r="BG298" s="106"/>
      <c r="BH298" s="106"/>
      <c r="BI298" s="106"/>
      <c r="BJ298" s="106"/>
      <c r="BK298" s="2"/>
    </row>
    <row r="299" spans="16:63" s="107" customFormat="1" x14ac:dyDescent="0.25">
      <c r="P299" s="109"/>
      <c r="Q299" s="109"/>
      <c r="R299" s="106"/>
      <c r="S299" s="106"/>
      <c r="T299" s="106"/>
      <c r="U299" s="106"/>
      <c r="V299" s="106"/>
      <c r="W299" s="106"/>
      <c r="X299" s="106"/>
      <c r="Y299" s="106"/>
      <c r="Z299" s="106"/>
      <c r="AA299" s="106"/>
      <c r="AB299" s="106"/>
      <c r="AC299" s="106"/>
      <c r="AD299" s="106"/>
      <c r="AE299" s="106"/>
      <c r="AF299" s="106"/>
      <c r="AG299" s="106"/>
      <c r="AH299" s="106"/>
      <c r="AI299" s="106"/>
      <c r="AJ299" s="106"/>
      <c r="AK299" s="106"/>
      <c r="AL299" s="106"/>
      <c r="AM299" s="106"/>
      <c r="AN299" s="106"/>
      <c r="AO299" s="106"/>
      <c r="AP299" s="106"/>
      <c r="AQ299" s="106"/>
      <c r="AR299" s="106"/>
      <c r="AS299" s="106"/>
      <c r="AT299" s="106"/>
      <c r="AU299" s="106"/>
      <c r="AV299" s="106"/>
      <c r="AW299" s="106"/>
      <c r="AX299" s="106"/>
      <c r="AY299" s="106"/>
      <c r="BB299" s="106"/>
      <c r="BC299" s="106"/>
      <c r="BD299" s="106"/>
      <c r="BE299" s="106"/>
      <c r="BF299" s="106"/>
      <c r="BG299" s="106"/>
      <c r="BH299" s="106"/>
      <c r="BI299" s="106"/>
      <c r="BJ299" s="106"/>
      <c r="BK299" s="2"/>
    </row>
    <row r="300" spans="16:63" s="107" customFormat="1" x14ac:dyDescent="0.25">
      <c r="P300" s="109"/>
      <c r="Q300" s="109"/>
      <c r="R300" s="106"/>
      <c r="S300" s="106"/>
      <c r="T300" s="106"/>
      <c r="U300" s="106"/>
      <c r="V300" s="106"/>
      <c r="W300" s="106"/>
      <c r="X300" s="106"/>
      <c r="Y300" s="106"/>
      <c r="Z300" s="106"/>
      <c r="AA300" s="106"/>
      <c r="AB300" s="106"/>
      <c r="AC300" s="106"/>
      <c r="AD300" s="106"/>
      <c r="AE300" s="106"/>
      <c r="AF300" s="106"/>
      <c r="AG300" s="106"/>
      <c r="AH300" s="106"/>
      <c r="AI300" s="106"/>
      <c r="AJ300" s="106"/>
      <c r="AK300" s="106"/>
      <c r="AL300" s="106"/>
      <c r="AM300" s="106"/>
      <c r="AN300" s="106"/>
      <c r="AO300" s="106"/>
      <c r="AP300" s="106"/>
      <c r="AQ300" s="106"/>
      <c r="AR300" s="106"/>
      <c r="AS300" s="106"/>
      <c r="AT300" s="106"/>
      <c r="AU300" s="106"/>
      <c r="AV300" s="106"/>
      <c r="AW300" s="106"/>
      <c r="AX300" s="106"/>
      <c r="AY300" s="106"/>
      <c r="BB300" s="106"/>
      <c r="BC300" s="106"/>
      <c r="BD300" s="106"/>
      <c r="BE300" s="106"/>
      <c r="BF300" s="106"/>
      <c r="BG300" s="106"/>
      <c r="BH300" s="106"/>
      <c r="BI300" s="106"/>
      <c r="BJ300" s="106"/>
      <c r="BK300" s="2"/>
    </row>
    <row r="301" spans="16:63" s="107" customFormat="1" x14ac:dyDescent="0.25">
      <c r="P301" s="109"/>
      <c r="Q301" s="109"/>
      <c r="R301" s="106"/>
      <c r="S301" s="106"/>
      <c r="T301" s="106"/>
      <c r="U301" s="106"/>
      <c r="V301" s="106"/>
      <c r="W301" s="106"/>
      <c r="X301" s="106"/>
      <c r="Y301" s="106"/>
      <c r="Z301" s="106"/>
      <c r="AA301" s="106"/>
      <c r="AB301" s="106"/>
      <c r="AC301" s="106"/>
      <c r="AD301" s="106"/>
      <c r="AE301" s="106"/>
      <c r="AF301" s="106"/>
      <c r="AG301" s="106"/>
      <c r="AH301" s="106"/>
      <c r="AI301" s="106"/>
      <c r="AJ301" s="106"/>
      <c r="AK301" s="106"/>
      <c r="AL301" s="106"/>
      <c r="AM301" s="106"/>
      <c r="AN301" s="106"/>
      <c r="AO301" s="106"/>
      <c r="AP301" s="106"/>
      <c r="AQ301" s="106"/>
      <c r="AR301" s="106"/>
      <c r="AS301" s="106"/>
      <c r="AT301" s="106"/>
      <c r="AU301" s="106"/>
      <c r="AV301" s="106"/>
      <c r="AW301" s="106"/>
      <c r="AX301" s="106"/>
      <c r="AY301" s="106"/>
      <c r="BB301" s="106"/>
      <c r="BC301" s="106"/>
      <c r="BD301" s="106"/>
      <c r="BE301" s="106"/>
      <c r="BF301" s="106"/>
      <c r="BG301" s="106"/>
      <c r="BH301" s="106"/>
      <c r="BI301" s="106"/>
      <c r="BJ301" s="106"/>
      <c r="BK301" s="2"/>
    </row>
    <row r="302" spans="16:63" s="107" customFormat="1" x14ac:dyDescent="0.25">
      <c r="P302" s="109"/>
      <c r="Q302" s="109"/>
      <c r="R302" s="106"/>
      <c r="S302" s="106"/>
      <c r="T302" s="106"/>
      <c r="U302" s="106"/>
      <c r="V302" s="106"/>
      <c r="W302" s="106"/>
      <c r="X302" s="106"/>
      <c r="Y302" s="106"/>
      <c r="Z302" s="106"/>
      <c r="AA302" s="106"/>
      <c r="AB302" s="106"/>
      <c r="AC302" s="106"/>
      <c r="AD302" s="106"/>
      <c r="AE302" s="106"/>
      <c r="AF302" s="106"/>
      <c r="AG302" s="106"/>
      <c r="AH302" s="106"/>
      <c r="AI302" s="106"/>
      <c r="AJ302" s="106"/>
      <c r="AK302" s="106"/>
      <c r="AL302" s="106"/>
      <c r="AM302" s="106"/>
      <c r="AN302" s="106"/>
      <c r="AO302" s="106"/>
      <c r="AP302" s="106"/>
      <c r="AQ302" s="106"/>
      <c r="AR302" s="106"/>
      <c r="AS302" s="106"/>
      <c r="AT302" s="106"/>
      <c r="AU302" s="106"/>
      <c r="AV302" s="106"/>
      <c r="AW302" s="106"/>
      <c r="AX302" s="106"/>
      <c r="AY302" s="106"/>
      <c r="BB302" s="106"/>
      <c r="BC302" s="106"/>
      <c r="BD302" s="106"/>
      <c r="BE302" s="106"/>
      <c r="BF302" s="106"/>
      <c r="BG302" s="106"/>
      <c r="BH302" s="106"/>
      <c r="BI302" s="106"/>
      <c r="BJ302" s="106"/>
      <c r="BK302" s="2"/>
    </row>
    <row r="303" spans="16:63" s="107" customFormat="1" x14ac:dyDescent="0.25">
      <c r="P303" s="109"/>
      <c r="Q303" s="109"/>
      <c r="R303" s="106"/>
      <c r="S303" s="106"/>
      <c r="T303" s="106"/>
      <c r="U303" s="106"/>
      <c r="V303" s="106"/>
      <c r="W303" s="106"/>
      <c r="X303" s="106"/>
      <c r="Y303" s="106"/>
      <c r="Z303" s="106"/>
      <c r="AA303" s="106"/>
      <c r="AB303" s="106"/>
      <c r="AC303" s="106"/>
      <c r="AD303" s="106"/>
      <c r="AE303" s="106"/>
      <c r="AF303" s="106"/>
      <c r="AG303" s="106"/>
      <c r="AH303" s="106"/>
      <c r="AI303" s="106"/>
      <c r="AJ303" s="106"/>
      <c r="AK303" s="106"/>
      <c r="AL303" s="106"/>
      <c r="AM303" s="106"/>
      <c r="AN303" s="106"/>
      <c r="AO303" s="106"/>
      <c r="AP303" s="106"/>
      <c r="AQ303" s="106"/>
      <c r="AR303" s="106"/>
      <c r="AS303" s="106"/>
      <c r="AT303" s="106"/>
      <c r="AU303" s="106"/>
      <c r="AV303" s="106"/>
      <c r="AW303" s="106"/>
      <c r="AX303" s="106"/>
      <c r="AY303" s="106"/>
      <c r="BB303" s="106"/>
      <c r="BC303" s="106"/>
      <c r="BD303" s="106"/>
      <c r="BE303" s="106"/>
      <c r="BF303" s="106"/>
      <c r="BG303" s="106"/>
      <c r="BH303" s="106"/>
      <c r="BI303" s="106"/>
      <c r="BJ303" s="106"/>
      <c r="BK303" s="2"/>
    </row>
    <row r="304" spans="16:63" s="107" customFormat="1" x14ac:dyDescent="0.25">
      <c r="P304" s="109"/>
      <c r="Q304" s="109"/>
      <c r="R304" s="106"/>
      <c r="S304" s="106"/>
      <c r="T304" s="106"/>
      <c r="U304" s="106"/>
      <c r="V304" s="106"/>
      <c r="W304" s="106"/>
      <c r="X304" s="106"/>
      <c r="Y304" s="106"/>
      <c r="Z304" s="106"/>
      <c r="AA304" s="106"/>
      <c r="AB304" s="106"/>
      <c r="AC304" s="106"/>
      <c r="AD304" s="106"/>
      <c r="AE304" s="106"/>
      <c r="AF304" s="106"/>
      <c r="AG304" s="106"/>
      <c r="AH304" s="106"/>
      <c r="AI304" s="106"/>
      <c r="AJ304" s="106"/>
      <c r="AK304" s="106"/>
      <c r="AL304" s="106"/>
      <c r="AM304" s="106"/>
      <c r="AN304" s="106"/>
      <c r="AO304" s="106"/>
      <c r="AP304" s="106"/>
      <c r="AQ304" s="106"/>
      <c r="AR304" s="106"/>
      <c r="AS304" s="106"/>
      <c r="AT304" s="106"/>
      <c r="AU304" s="106"/>
      <c r="AV304" s="106"/>
      <c r="AW304" s="106"/>
      <c r="AX304" s="106"/>
      <c r="AY304" s="106"/>
      <c r="BB304" s="106"/>
      <c r="BC304" s="106"/>
      <c r="BD304" s="106"/>
      <c r="BE304" s="106"/>
      <c r="BF304" s="106"/>
      <c r="BG304" s="106"/>
      <c r="BH304" s="106"/>
      <c r="BI304" s="106"/>
      <c r="BJ304" s="106"/>
      <c r="BK304" s="2"/>
    </row>
    <row r="305" spans="16:63" s="107" customFormat="1" x14ac:dyDescent="0.25">
      <c r="P305" s="109"/>
      <c r="Q305" s="109"/>
      <c r="R305" s="106"/>
      <c r="S305" s="106"/>
      <c r="T305" s="106"/>
      <c r="U305" s="106"/>
      <c r="V305" s="106"/>
      <c r="W305" s="106"/>
      <c r="X305" s="106"/>
      <c r="Y305" s="106"/>
      <c r="Z305" s="106"/>
      <c r="AA305" s="106"/>
      <c r="AB305" s="106"/>
      <c r="AC305" s="106"/>
      <c r="AD305" s="106"/>
      <c r="AE305" s="106"/>
      <c r="AF305" s="106"/>
      <c r="AG305" s="106"/>
      <c r="AH305" s="106"/>
      <c r="AI305" s="106"/>
      <c r="AJ305" s="106"/>
      <c r="AK305" s="106"/>
      <c r="AL305" s="106"/>
      <c r="AM305" s="106"/>
      <c r="AN305" s="106"/>
      <c r="AO305" s="106"/>
      <c r="AP305" s="106"/>
      <c r="AQ305" s="106"/>
      <c r="AR305" s="106"/>
      <c r="AS305" s="106"/>
      <c r="AT305" s="106"/>
      <c r="AU305" s="106"/>
      <c r="AV305" s="106"/>
      <c r="AW305" s="106"/>
      <c r="AX305" s="106"/>
      <c r="AY305" s="106"/>
      <c r="BB305" s="106"/>
      <c r="BC305" s="106"/>
      <c r="BD305" s="106"/>
      <c r="BE305" s="106"/>
      <c r="BF305" s="106"/>
      <c r="BG305" s="106"/>
      <c r="BH305" s="106"/>
      <c r="BI305" s="106"/>
      <c r="BJ305" s="106"/>
      <c r="BK305" s="2"/>
    </row>
    <row r="306" spans="16:63" s="107" customFormat="1" x14ac:dyDescent="0.25">
      <c r="P306" s="109"/>
      <c r="Q306" s="109"/>
      <c r="R306" s="106"/>
      <c r="S306" s="106"/>
      <c r="T306" s="106"/>
      <c r="U306" s="106"/>
      <c r="V306" s="106"/>
      <c r="W306" s="106"/>
      <c r="X306" s="106"/>
      <c r="Y306" s="106"/>
      <c r="Z306" s="106"/>
      <c r="AA306" s="106"/>
      <c r="AB306" s="106"/>
      <c r="AC306" s="106"/>
      <c r="AD306" s="106"/>
      <c r="AE306" s="106"/>
      <c r="AF306" s="106"/>
      <c r="AG306" s="106"/>
      <c r="AH306" s="106"/>
      <c r="AI306" s="106"/>
      <c r="AJ306" s="106"/>
      <c r="AK306" s="106"/>
      <c r="AL306" s="106"/>
      <c r="AM306" s="106"/>
      <c r="AN306" s="106"/>
      <c r="AO306" s="106"/>
      <c r="AP306" s="106"/>
      <c r="AQ306" s="106"/>
      <c r="AR306" s="106"/>
      <c r="AS306" s="106"/>
      <c r="AT306" s="106"/>
      <c r="AU306" s="106"/>
      <c r="AV306" s="106"/>
      <c r="AW306" s="106"/>
      <c r="AX306" s="106"/>
      <c r="AY306" s="106"/>
      <c r="BB306" s="106"/>
      <c r="BC306" s="106"/>
      <c r="BD306" s="106"/>
      <c r="BE306" s="106"/>
      <c r="BF306" s="106"/>
      <c r="BG306" s="106"/>
      <c r="BH306" s="106"/>
      <c r="BI306" s="106"/>
      <c r="BJ306" s="106"/>
      <c r="BK306" s="2"/>
    </row>
    <row r="307" spans="16:63" s="107" customFormat="1" x14ac:dyDescent="0.25">
      <c r="P307" s="109"/>
      <c r="Q307" s="109"/>
      <c r="R307" s="106"/>
      <c r="S307" s="106"/>
      <c r="T307" s="106"/>
      <c r="U307" s="106"/>
      <c r="V307" s="106"/>
      <c r="W307" s="106"/>
      <c r="X307" s="106"/>
      <c r="Y307" s="106"/>
      <c r="Z307" s="106"/>
      <c r="AA307" s="106"/>
      <c r="AB307" s="106"/>
      <c r="AC307" s="106"/>
      <c r="AD307" s="106"/>
      <c r="AE307" s="106"/>
      <c r="AF307" s="106"/>
      <c r="AG307" s="106"/>
      <c r="AH307" s="106"/>
      <c r="AI307" s="106"/>
      <c r="AJ307" s="106"/>
      <c r="AK307" s="106"/>
      <c r="AL307" s="106"/>
      <c r="AM307" s="106"/>
      <c r="AN307" s="106"/>
      <c r="AO307" s="106"/>
      <c r="AP307" s="106"/>
      <c r="AQ307" s="106"/>
      <c r="AR307" s="106"/>
      <c r="AS307" s="106"/>
      <c r="AT307" s="106"/>
      <c r="AU307" s="106"/>
      <c r="AV307" s="106"/>
      <c r="AW307" s="106"/>
      <c r="AX307" s="106"/>
      <c r="AY307" s="106"/>
      <c r="BB307" s="106"/>
      <c r="BC307" s="106"/>
      <c r="BD307" s="106"/>
      <c r="BE307" s="106"/>
      <c r="BF307" s="106"/>
      <c r="BG307" s="106"/>
      <c r="BH307" s="106"/>
      <c r="BI307" s="106"/>
      <c r="BJ307" s="106"/>
      <c r="BK307" s="2"/>
    </row>
    <row r="308" spans="16:63" s="107" customFormat="1" x14ac:dyDescent="0.25">
      <c r="P308" s="109"/>
      <c r="Q308" s="109"/>
      <c r="R308" s="106"/>
      <c r="S308" s="106"/>
      <c r="T308" s="106"/>
      <c r="U308" s="106"/>
      <c r="V308" s="106"/>
      <c r="W308" s="106"/>
      <c r="X308" s="106"/>
      <c r="Y308" s="106"/>
      <c r="Z308" s="106"/>
      <c r="AA308" s="106"/>
      <c r="AB308" s="106"/>
      <c r="AC308" s="106"/>
      <c r="AD308" s="106"/>
      <c r="AE308" s="106"/>
      <c r="AF308" s="106"/>
      <c r="AG308" s="106"/>
      <c r="AH308" s="106"/>
      <c r="AI308" s="106"/>
      <c r="AJ308" s="106"/>
      <c r="AK308" s="106"/>
      <c r="AL308" s="106"/>
      <c r="AM308" s="106"/>
      <c r="AN308" s="106"/>
      <c r="AO308" s="106"/>
      <c r="AP308" s="106"/>
      <c r="AQ308" s="106"/>
      <c r="AR308" s="106"/>
      <c r="AS308" s="106"/>
      <c r="AT308" s="106"/>
      <c r="AU308" s="106"/>
      <c r="AV308" s="106"/>
      <c r="AW308" s="106"/>
      <c r="AX308" s="106"/>
      <c r="AY308" s="106"/>
      <c r="BB308" s="106"/>
      <c r="BC308" s="106"/>
      <c r="BD308" s="106"/>
      <c r="BE308" s="106"/>
      <c r="BF308" s="106"/>
      <c r="BG308" s="106"/>
      <c r="BH308" s="106"/>
      <c r="BI308" s="106"/>
      <c r="BJ308" s="106"/>
      <c r="BK308" s="2"/>
    </row>
    <row r="309" spans="16:63" s="107" customFormat="1" x14ac:dyDescent="0.25">
      <c r="P309" s="109"/>
      <c r="Q309" s="109"/>
      <c r="R309" s="106"/>
      <c r="S309" s="106"/>
      <c r="T309" s="106"/>
      <c r="U309" s="106"/>
      <c r="V309" s="106"/>
      <c r="W309" s="106"/>
      <c r="X309" s="106"/>
      <c r="Y309" s="106"/>
      <c r="Z309" s="106"/>
      <c r="AA309" s="106"/>
      <c r="AB309" s="106"/>
      <c r="AC309" s="106"/>
      <c r="AD309" s="106"/>
      <c r="AE309" s="106"/>
      <c r="AF309" s="106"/>
      <c r="AG309" s="106"/>
      <c r="AH309" s="106"/>
      <c r="AI309" s="106"/>
      <c r="AJ309" s="106"/>
      <c r="AK309" s="106"/>
      <c r="AL309" s="106"/>
      <c r="AM309" s="106"/>
      <c r="AN309" s="106"/>
      <c r="AO309" s="106"/>
      <c r="AP309" s="106"/>
      <c r="AQ309" s="106"/>
      <c r="AR309" s="106"/>
      <c r="AS309" s="106"/>
      <c r="AT309" s="106"/>
      <c r="AU309" s="106"/>
      <c r="AV309" s="106"/>
      <c r="AW309" s="106"/>
      <c r="AX309" s="106"/>
      <c r="AY309" s="106"/>
      <c r="BB309" s="106"/>
      <c r="BC309" s="106"/>
      <c r="BD309" s="106"/>
      <c r="BE309" s="106"/>
      <c r="BF309" s="106"/>
      <c r="BG309" s="106"/>
      <c r="BH309" s="106"/>
      <c r="BI309" s="106"/>
      <c r="BJ309" s="106"/>
      <c r="BK309" s="2"/>
    </row>
    <row r="310" spans="16:63" s="107" customFormat="1" x14ac:dyDescent="0.25">
      <c r="P310" s="109"/>
      <c r="Q310" s="109"/>
      <c r="R310" s="106"/>
      <c r="S310" s="106"/>
      <c r="T310" s="106"/>
      <c r="U310" s="106"/>
      <c r="V310" s="106"/>
      <c r="W310" s="106"/>
      <c r="X310" s="106"/>
      <c r="Y310" s="106"/>
      <c r="Z310" s="106"/>
      <c r="AA310" s="106"/>
      <c r="AB310" s="106"/>
      <c r="AC310" s="106"/>
      <c r="AD310" s="106"/>
      <c r="AE310" s="106"/>
      <c r="AF310" s="106"/>
      <c r="AG310" s="106"/>
      <c r="AH310" s="106"/>
      <c r="AI310" s="106"/>
      <c r="AJ310" s="106"/>
      <c r="AK310" s="106"/>
      <c r="AL310" s="106"/>
      <c r="AM310" s="106"/>
      <c r="AN310" s="106"/>
      <c r="AO310" s="106"/>
      <c r="AP310" s="106"/>
      <c r="AQ310" s="106"/>
      <c r="AR310" s="106"/>
      <c r="AS310" s="106"/>
      <c r="AT310" s="106"/>
      <c r="AU310" s="106"/>
      <c r="AV310" s="106"/>
      <c r="AW310" s="106"/>
      <c r="AX310" s="106"/>
      <c r="AY310" s="106"/>
      <c r="BB310" s="106"/>
      <c r="BC310" s="106"/>
      <c r="BD310" s="106"/>
      <c r="BE310" s="106"/>
      <c r="BF310" s="106"/>
      <c r="BG310" s="106"/>
      <c r="BH310" s="106"/>
      <c r="BI310" s="106"/>
      <c r="BJ310" s="106"/>
      <c r="BK310" s="2"/>
    </row>
    <row r="311" spans="16:63" s="107" customFormat="1" x14ac:dyDescent="0.25">
      <c r="P311" s="109"/>
      <c r="Q311" s="109"/>
      <c r="R311" s="106"/>
      <c r="S311" s="106"/>
      <c r="T311" s="106"/>
      <c r="U311" s="106"/>
      <c r="V311" s="106"/>
      <c r="W311" s="106"/>
      <c r="X311" s="106"/>
      <c r="Y311" s="106"/>
      <c r="Z311" s="106"/>
      <c r="AA311" s="106"/>
      <c r="AB311" s="106"/>
      <c r="AC311" s="106"/>
      <c r="AD311" s="106"/>
      <c r="AE311" s="106"/>
      <c r="AF311" s="106"/>
      <c r="AG311" s="106"/>
      <c r="AH311" s="106"/>
      <c r="AI311" s="106"/>
      <c r="AJ311" s="106"/>
      <c r="AK311" s="106"/>
      <c r="AL311" s="106"/>
      <c r="AM311" s="106"/>
      <c r="AN311" s="106"/>
      <c r="AO311" s="106"/>
      <c r="AP311" s="106"/>
      <c r="AQ311" s="106"/>
      <c r="AR311" s="106"/>
      <c r="AS311" s="106"/>
      <c r="AT311" s="106"/>
      <c r="AU311" s="106"/>
      <c r="AV311" s="106"/>
      <c r="AW311" s="106"/>
      <c r="AX311" s="106"/>
      <c r="AY311" s="106"/>
      <c r="BB311" s="106"/>
      <c r="BC311" s="106"/>
      <c r="BD311" s="106"/>
      <c r="BE311" s="106"/>
      <c r="BF311" s="106"/>
      <c r="BG311" s="106"/>
      <c r="BH311" s="106"/>
      <c r="BI311" s="106"/>
      <c r="BJ311" s="106"/>
      <c r="BK311" s="2"/>
    </row>
    <row r="312" spans="16:63" s="107" customFormat="1" x14ac:dyDescent="0.25">
      <c r="P312" s="109"/>
      <c r="Q312" s="109"/>
      <c r="R312" s="106"/>
      <c r="S312" s="106"/>
      <c r="T312" s="106"/>
      <c r="U312" s="106"/>
      <c r="V312" s="106"/>
      <c r="W312" s="106"/>
      <c r="X312" s="106"/>
      <c r="Y312" s="106"/>
      <c r="Z312" s="106"/>
      <c r="AA312" s="106"/>
      <c r="AB312" s="106"/>
      <c r="AC312" s="106"/>
      <c r="AD312" s="106"/>
      <c r="AE312" s="106"/>
      <c r="AF312" s="106"/>
      <c r="AG312" s="106"/>
      <c r="AH312" s="106"/>
      <c r="AI312" s="106"/>
      <c r="AJ312" s="106"/>
      <c r="AK312" s="106"/>
      <c r="AL312" s="106"/>
      <c r="AM312" s="106"/>
      <c r="AN312" s="106"/>
      <c r="AO312" s="106"/>
      <c r="AP312" s="106"/>
      <c r="AQ312" s="106"/>
      <c r="AR312" s="106"/>
      <c r="AS312" s="106"/>
      <c r="AT312" s="106"/>
      <c r="AU312" s="106"/>
      <c r="AV312" s="106"/>
      <c r="AW312" s="106"/>
      <c r="AX312" s="106"/>
      <c r="AY312" s="106"/>
      <c r="BB312" s="106"/>
      <c r="BC312" s="106"/>
      <c r="BD312" s="106"/>
      <c r="BE312" s="106"/>
      <c r="BF312" s="106"/>
      <c r="BG312" s="106"/>
      <c r="BH312" s="106"/>
      <c r="BI312" s="106"/>
      <c r="BJ312" s="106"/>
      <c r="BK312" s="2"/>
    </row>
    <row r="313" spans="16:63" s="107" customFormat="1" x14ac:dyDescent="0.25">
      <c r="P313" s="109"/>
      <c r="Q313" s="109"/>
      <c r="R313" s="106"/>
      <c r="S313" s="106"/>
      <c r="T313" s="106"/>
      <c r="U313" s="106"/>
      <c r="V313" s="106"/>
      <c r="W313" s="106"/>
      <c r="X313" s="106"/>
      <c r="Y313" s="106"/>
      <c r="Z313" s="106"/>
      <c r="AA313" s="106"/>
      <c r="AB313" s="106"/>
      <c r="AC313" s="106"/>
      <c r="AD313" s="106"/>
      <c r="AE313" s="106"/>
      <c r="AF313" s="106"/>
      <c r="AG313" s="106"/>
      <c r="AH313" s="106"/>
      <c r="AI313" s="106"/>
      <c r="AJ313" s="106"/>
      <c r="AK313" s="106"/>
      <c r="AL313" s="106"/>
      <c r="AM313" s="106"/>
      <c r="AN313" s="106"/>
      <c r="AO313" s="106"/>
      <c r="AP313" s="106"/>
      <c r="AQ313" s="106"/>
      <c r="AR313" s="106"/>
      <c r="AS313" s="106"/>
      <c r="AT313" s="106"/>
      <c r="AU313" s="106"/>
      <c r="AV313" s="106"/>
      <c r="AW313" s="106"/>
      <c r="AX313" s="106"/>
      <c r="AY313" s="106"/>
      <c r="BB313" s="106"/>
      <c r="BC313" s="106"/>
      <c r="BD313" s="106"/>
      <c r="BE313" s="106"/>
      <c r="BF313" s="106"/>
      <c r="BG313" s="106"/>
      <c r="BH313" s="106"/>
      <c r="BI313" s="106"/>
      <c r="BJ313" s="106"/>
      <c r="BK313" s="2"/>
    </row>
  </sheetData>
  <mergeCells count="17">
    <mergeCell ref="A8:B8"/>
    <mergeCell ref="K7:K8"/>
    <mergeCell ref="L7:L8"/>
    <mergeCell ref="M7:M8"/>
    <mergeCell ref="N7:N8"/>
    <mergeCell ref="A7:B7"/>
    <mergeCell ref="C7:F7"/>
    <mergeCell ref="G7:G8"/>
    <mergeCell ref="H7:H8"/>
    <mergeCell ref="I7:I8"/>
    <mergeCell ref="J7:J8"/>
    <mergeCell ref="Q7:Q8"/>
    <mergeCell ref="R7:AS7"/>
    <mergeCell ref="AT7:AY7"/>
    <mergeCell ref="AZ7:BG7"/>
    <mergeCell ref="O7:O8"/>
    <mergeCell ref="P7:P8"/>
  </mergeCells>
  <printOptions horizontalCentered="1"/>
  <pageMargins left="0" right="0" top="0" bottom="0" header="0" footer="0"/>
  <pageSetup scale="85" fitToHeight="10" orientation="landscape" r:id="rId1"/>
  <headerFooter alignWithMargins="0"/>
  <rowBreaks count="1" manualBreakCount="1">
    <brk id="70" max="9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8</vt:i4>
      </vt:variant>
    </vt:vector>
  </HeadingPairs>
  <TitlesOfParts>
    <vt:vector size="14" baseType="lpstr">
      <vt:lpstr>OSN PD</vt:lpstr>
      <vt:lpstr>OSN AC</vt:lpstr>
      <vt:lpstr> INM</vt:lpstr>
      <vt:lpstr>CSN</vt:lpstr>
      <vt:lpstr>CLN</vt:lpstr>
      <vt:lpstr>TOTAL RES</vt:lpstr>
      <vt:lpstr>' INM'!Área_de_impresión</vt:lpstr>
      <vt:lpstr>CLN!Área_de_impresión</vt:lpstr>
      <vt:lpstr>'OSN PD'!Área_de_impresión</vt:lpstr>
      <vt:lpstr>'TOTAL RES'!Área_de_impresión</vt:lpstr>
      <vt:lpstr>' INM'!Títulos_a_imprimir</vt:lpstr>
      <vt:lpstr>CLN!Títulos_a_imprimir</vt:lpstr>
      <vt:lpstr>'OSN PD'!Títulos_a_imprimir</vt:lpstr>
      <vt:lpstr>'TOTAL RES'!Títulos_a_imprimir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Gladys Bolaños</dc:creator>
  <cp:keywords/>
  <dc:description/>
  <cp:lastModifiedBy>Alejandra Benavides Mena</cp:lastModifiedBy>
  <cp:revision/>
  <dcterms:created xsi:type="dcterms:W3CDTF">2024-04-05T15:28:09Z</dcterms:created>
  <dcterms:modified xsi:type="dcterms:W3CDTF">2026-02-05T15:19:51Z</dcterms:modified>
  <cp:category/>
  <cp:contentStatus/>
</cp:coreProperties>
</file>